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worksheets/sheet6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33eb7659b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cb767ccd3fe492a"/>
    <x:sheet xmlns:r="http://schemas.openxmlformats.org/officeDocument/2006/relationships" name="Trades" sheetId="2" r:id="Ra730c665620e469a"/>
    <x:sheet xmlns:r="http://schemas.openxmlformats.org/officeDocument/2006/relationships" name="Positions" sheetId="3" r:id="R4d8c1b114c7645f2"/>
    <x:sheet xmlns:r="http://schemas.openxmlformats.org/officeDocument/2006/relationships" name="Wheel Cycles" sheetId="4" r:id="Ra8e9fdca37264f0b"/>
    <x:sheet xmlns:r="http://schemas.openxmlformats.org/officeDocument/2006/relationships" name="Journal" sheetId="5" r:id="R108afc1363fe403a"/>
    <x:sheet xmlns:r="http://schemas.openxmlformats.org/officeDocument/2006/relationships" name="Dashboard" sheetId="6" r:id="Ra0d2fafb58174ca1"/>
  </x:sheets>
</x:workbook>
</file>

<file path=xl/comments1.xml><?xml version="1.0" encoding="utf-8"?>
<x:comments xmlns:x="http://schemas.openxmlformats.org/spreadsheetml/2006/main">
  <x:authors>
    <x:author>WheelMind</x:author>
  </x:authors>
  <x:commentList>
    <x:comment ref="A2" authorId="0">
      <x:text>
        <x:r>
          <x:t>Stock symbol, e.g. AAPL. Use real tickers so you can check your math later.</x:t>
        </x:r>
      </x:text>
    </x:comment>
    <x:comment ref="B2" authorId="0">
      <x:text>
        <x:r>
          <x:t>Sell Cash-Secured Put, Sell Covered Call, or Own Shares — pick from the list.</x:t>
        </x:r>
      </x:text>
    </x:comment>
    <x:comment ref="C2" authorId="0">
      <x:text>
        <x:r>
          <x:t>The option's strike price. Leave blank for share purchases.</x:t>
        </x:r>
      </x:text>
    </x:comment>
    <x:comment ref="D2" authorId="0">
      <x:text>
        <x:r>
          <x:t>Premium received (or paid) per share, e.g. 1.50.</x:t>
        </x:r>
      </x:text>
    </x:comment>
    <x:comment ref="E2" authorId="0">
      <x:text>
        <x:r>
          <x:t>Number of contracts. 1 contract = 100 shares.</x:t>
        </x:r>
      </x:text>
    </x:comment>
    <x:comment ref="F2" authorId="0">
      <x:text>
        <x:r>
          <x:t>Number of shares — for the Own Shares strategy, e.g. 100.</x:t>
        </x:r>
      </x:text>
    </x:comment>
    <x:comment ref="G2" authorId="0">
      <x:text>
        <x:r>
          <x:t>Price paid per share when buying shares.</x:t>
        </x:r>
      </x:text>
    </x:comment>
    <x:comment ref="H2" authorId="0">
      <x:text>
        <x:r>
          <x:t>The day you opened the leg.</x:t>
        </x:r>
      </x:text>
    </x:comment>
    <x:comment ref="I2" authorId="0">
      <x:text>
        <x:r>
          <x:t>When the option expires. Leave blank for shares.</x:t>
        </x:r>
      </x:text>
    </x:comment>
    <x:comment ref="J2" authorId="0">
      <x:text>
        <x:r>
          <x:t>What your broker charged to open. Leave blank if bundled or unknown.</x:t>
        </x:r>
      </x:text>
    </x:comment>
    <x:comment ref="K2" authorId="0">
      <x:text>
        <x:r>
          <x:t>Regulatory / exchange fees. Leave blank if your statement bundles them. Blank and 0 behave the same.</x:t>
        </x:r>
      </x:text>
    </x:comment>
    <x:comment ref="L2" authorId="0">
      <x:text>
        <x:r>
          <x:t>Order or reference number from your broker (optional).</x:t>
        </x:r>
      </x:text>
    </x:comment>
    <x:comment ref="M2" authorId="0">
      <x:text>
        <x:r>
          <x:t>The stock's price when you opened — your baseline. Drives the Cushion % column.</x:t>
        </x:r>
      </x:text>
    </x:comment>
    <x:comment ref="N2" authorId="0">
      <x:text>
        <x:r>
          <x:t>Implied volatility rank. High IV means richer premium.</x:t>
        </x:r>
      </x:text>
    </x:comment>
    <x:comment ref="O2" authorId="0">
      <x:text>
        <x:r>
          <x:t>Latest price you want to track against. Update it for fresh intrinsic / unrealized numbers.</x:t>
        </x:r>
      </x:text>
    </x:comment>
    <x:comment ref="P2" authorId="0">
      <x:text>
        <x:r>
          <x:t>What happened to this leg: Open, Buy to Close, Assigned, Expired Worthless. For shares: Open (= held) or Sold. One row = one leg — set this on the SAME row, never a new one.</x:t>
        </x:r>
      </x:text>
    </x:comment>
    <x:comment ref="Q2" authorId="0">
      <x:text>
        <x:r>
          <x:t>Date the leg closed / was assigned / expired.</x:t>
        </x:r>
      </x:text>
    </x:comment>
    <x:comment ref="R2" authorId="0">
      <x:text>
        <x:r>
          <x:t>Premium paid to buy back (Buy to Close only).</x:t>
        </x:r>
      </x:text>
    </x:comment>
    <x:comment ref="S2" authorId="0">
      <x:text>
        <x:r>
          <x:t>Price shares were sold at (shares only).</x:t>
        </x:r>
      </x:text>
    </x:comment>
    <x:comment ref="T2" authorId="0">
      <x:text>
        <x:r>
          <x:t>Name for this wheel run, e.g. 'AAPL wheel #1'. Links the leg to the Wheel Cycles sheet.</x:t>
        </x:r>
      </x:text>
    </x:comment>
    <x:comment ref="U2" authorId="0">
      <x:text>
        <x:r>
          <x:t>Why you made this trade. Deeper reflections go on the Journal sheet.</x:t>
        </x:r>
      </x:text>
    </x:comment>
    <x:comment ref="V2" authorId="0">
      <x:text>
        <x:r>
          <x:t>AUTO: premium × 100 × contracts. What hits your account when you sell.</x:t>
        </x:r>
      </x:text>
    </x:comment>
    <x:comment ref="W2" authorId="0">
      <x:text>
        <x:r>
          <x:t>AUTO: strike × 100 × contracts on open puts — cash set aside for assignment.</x:t>
        </x:r>
      </x:text>
    </x:comment>
    <x:comment ref="X2" authorId="0">
      <x:text>
        <x:r>
          <x:t>AUTO: (stock at open − strike) ÷ stock at open. How far the stock can fall before the put is in the money.</x:t>
        </x:r>
      </x:text>
    </x:comment>
    <x:comment ref="Y2" authorId="0">
      <x:text>
        <x:r>
          <x:t>AUTO: strike − premium (put) / strike + premium (call).</x:t>
        </x:r>
      </x:text>
    </x:comment>
    <x:comment ref="Z2" authorId="0">
      <x:text>
        <x:r>
          <x:t>AUTO: option's value if exercised now. Puts: max(strike − current, 0) × 100 × contracts. Calls: max(current − strike, 0) × 100 × contracts.</x:t>
        </x:r>
      </x:text>
    </x:comment>
    <x:comment ref="AA2" authorId="0">
      <x:text>
        <x:r>
          <x:t>AUTO: opening credit − intrinsic − recorded fees (open legs). Matches the app's 'estimated option payoff at expiry'.</x:t>
        </x:r>
      </x:text>
    </x:comment>
    <x:comment ref="AB2" authorId="0">
      <x:text>
        <x:r>
          <x:t>AUTO: opening credit − buy-back cost. Assignment and expiry realize the full credit.</x:t>
        </x:r>
      </x:text>
    </x:comment>
    <x:comment ref="AC2" authorId="0">
      <x:text>
        <x:r>
          <x:t>AUTO: (current − avg cost) × shares/position. Assigned avg cost = strike.</x:t>
        </x:r>
      </x:text>
    </x:comment>
    <x:comment ref="AD2" authorId="0">
      <x:text>
        <x:r>
          <x:t>If assigned shares later leave: Holding, Sold, or Called Away.</x:t>
        </x:r>
      </x:text>
    </x:comment>
    <x:comment ref="AE2" authorId="0">
      <x:text>
        <x:r>
          <x:t>AUTO: share position size (assigned: contracts × 100; bought: shares).</x:t>
        </x:r>
      </x:text>
    </x:comment>
    <x:comment ref="AF2" authorId="0">
      <x:text>
        <x:r>
          <x:t>AUTO: assigned = strike (app does not subtract premium); bought = price paid.</x:t>
        </x:r>
      </x:text>
    </x:comment>
    <x:comment ref="AG2" authorId="0">
      <x:text>
        <x:r>
          <x:t>AUTO: (sale price − cost) × shares − fees. Informational — the app has no realized-share card.</x:t>
        </x:r>
      </x:text>
    </x:comment>
  </x:commentList>
</x:comments>
</file>

<file path=xl/comments2.xml><?xml version="1.0" encoding="utf-8"?>
<x:comments xmlns:x="http://schemas.openxmlformats.org/spreadsheetml/2006/main">
  <x:authors>
    <x:author>WheelMind</x:author>
  </x:authors>
  <x:commentList>
    <x:comment ref="A2" authorId="0">
      <x:text>
        <x:r>
          <x:t>Stock symbol of the open position.</x:t>
        </x:r>
      </x:text>
    </x:comment>
    <x:comment ref="B2" authorId="0">
      <x:text>
        <x:r>
          <x:t>Option strike — or share count for stock positions.</x:t>
        </x:r>
      </x:text>
    </x:comment>
    <x:comment ref="C2" authorId="0">
      <x:text>
        <x:r>
          <x:t>Premium collected per share — or your average cost per share.</x:t>
        </x:r>
      </x:text>
    </x:comment>
    <x:comment ref="D2" authorId="0">
      <x:text>
        <x:r>
          <x:t>Option expiry date. Blank for shares.</x:t>
        </x:r>
      </x:text>
    </x:comment>
    <x:comment ref="E2" authorId="0">
      <x:text>
        <x:r>
          <x:t>What to do next: e.g. Hold, Roll, Close, Sell CC.</x:t>
        </x:r>
      </x:text>
    </x:comment>
    <x:comment ref="F2" authorId="0">
      <x:text>
        <x:r>
          <x:t>Current value of the position.</x:t>
        </x:r>
      </x:text>
    </x:comment>
  </x:commentList>
</x:comments>
</file>

<file path=xl/comments3.xml><?xml version="1.0" encoding="utf-8"?>
<x:comments xmlns:x="http://schemas.openxmlformats.org/spreadsheetml/2006/main">
  <x:authors>
    <x:author>WheelMind</x:author>
  </x:authors>
  <x:commentList>
    <x:comment ref="A2" authorId="0">
      <x:text>
        <x:r>
          <x:t>Match the Cycle Name you use on the Trades sheet — the AUTO columns total it up.</x:t>
        </x:r>
      </x:text>
    </x:comment>
    <x:comment ref="B2" authorId="0">
      <x:text>
        <x:r>
          <x:t>AUTO: sum of opening credits for every leg with this cycle name. Matches the app's cycle 'Gross premium'.</x:t>
        </x:r>
      </x:text>
    </x:comment>
    <x:comment ref="C2" authorId="0">
      <x:text>
        <x:r>
          <x:t>AUTO: sum of realized option P&amp;L for this cycle's legs.</x:t>
        </x:r>
      </x:text>
    </x:comment>
    <x:comment ref="D2" authorId="0">
      <x:text>
        <x:r>
          <x:t>AUTO: realized + est. payoff + unrealized for this cycle. Matches the app's 'Estimated cycle P&amp;L'.</x:t>
        </x:r>
      </x:text>
    </x:comment>
    <x:comment ref="E2" authorId="0">
      <x:text>
        <x:r>
          <x:t>Where the wheel is: CSP phase, CC phase, or Shares held.</x:t>
        </x:r>
      </x:text>
    </x:comment>
    <x:comment ref="F2" authorId="0">
      <x:text>
        <x:r>
          <x:t>Active or Completed.</x:t>
        </x:r>
      </x:text>
    </x:comment>
    <x:comment ref="G2" authorId="0">
      <x:text>
        <x:r>
          <x:t>Date of the first trade in this cycle.</x:t>
        </x:r>
      </x:text>
    </x:comment>
    <x:comment ref="H2" authorId="0">
      <x:text>
        <x:r>
          <x:t>Date the cycle completed.</x:t>
        </x:r>
      </x:text>
    </x:comment>
    <x:comment ref="I2" authorId="0">
      <x:text>
        <x:r>
          <x:t>How the cycle went — what worked, what you'd change.</x:t>
        </x:r>
      </x:text>
    </x:comment>
  </x:commentList>
</x:comments>
</file>

<file path=xl/comments4.xml><?xml version="1.0" encoding="utf-8"?>
<x:comments xmlns:x="http://schemas.openxmlformats.org/spreadsheetml/2006/main">
  <x:authors>
    <x:author>WheelMind</x:author>
  </x:authors>
  <x:commentList>
    <x:comment ref="A2" authorId="0">
      <x:text>
        <x:r>
          <x:t>When you wrote this.</x:t>
        </x:r>
      </x:text>
    </x:comment>
    <x:comment ref="B2" authorId="0">
      <x:text>
        <x:r>
          <x:t>Trade (about a specific trade), Weekly (week review), or Note (anything else).</x:t>
        </x:r>
      </x:text>
    </x:comment>
    <x:comment ref="C2" authorId="0">
      <x:text>
        <x:r>
          <x:t>Ticker this relates to, if any.</x:t>
        </x:r>
      </x:text>
    </x:comment>
    <x:comment ref="D2" authorId="0">
      <x:text>
        <x:r>
          <x:t>What did this trade teach you? Market observations, mindset notes, lessons learned.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-mm-dd"/>
    <x:numFmt numFmtId="165" formatCode="0.0%"/>
  </x:numFmts>
  <x:fonts count="11">
    <x:font>
      <x:sz val="11"/>
      <x:color theme="1"/>
      <x:name val="Calibri"/>
    </x:font>
    <x:font>
      <x:b/>
      <x:sz val="22"/>
      <x:color rgb="FF1B1712"/>
    </x:font>
    <x:font>
      <x:sz val="12"/>
      <x:color rgb="FF6B625A"/>
    </x:font>
    <x:font>
      <x:b/>
      <x:sz val="14"/>
      <x:color rgb="FF0C5B3E"/>
    </x:font>
    <x:font>
      <x:sz val="11"/>
      <x:color rgb="FF1B1712"/>
    </x:font>
    <x:font>
      <x:b/>
      <x:sz val="11"/>
      <x:color rgb="FF1B1712"/>
    </x:font>
    <x:font>
      <x:sz val="11"/>
      <x:color rgb="FF0C5B3E"/>
    </x:font>
    <x:font>
      <x:b/>
      <x:sz val="11"/>
      <x:color rgb="FFFFFFFF"/>
    </x:font>
    <x:font>
      <x:sz val="10"/>
      <x:color rgb="FF1B1712"/>
    </x:font>
    <x:font>
      <x:b/>
      <x:sz val="16"/>
      <x:color rgb="FF1B1712"/>
    </x:font>
    <x:font>
      <x:sz val="10"/>
      <x:color rgb="FF6B625A"/>
    </x:font>
  </x:fonts>
  <x:fills count="4">
    <x:fill>
      <x:patternFill patternType="none"/>
    </x:fill>
    <x:fill>
      <x:patternFill patternType="gray125"/>
    </x:fill>
    <x:fill>
      <x:patternFill patternType="solid">
        <x:fgColor rgb="FFFAF6F0"/>
      </x:patternFill>
    </x:fill>
    <x:fill>
      <x:patternFill patternType="solid">
        <x:fgColor rgb="FF0C5B3E"/>
      </x:patternFill>
    </x:fill>
  </x:fills>
  <x:borders count="2">
    <x:border/>
    <x:border>
      <x:left style="thin">
        <x:color rgb="FFD8D2C7"/>
      </x:left>
      <x:right style="thin">
        <x:color rgb="FFD8D2C7"/>
      </x:right>
      <x:top style="thin">
        <x:color rgb="FFD8D2C7"/>
      </x:top>
      <x:bottom style="thin">
        <x:color rgb="FFD8D2C7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/>
    <x:xf numFmtId="0" fontId="1" fillId="2" borderId="0" xfId="0" applyAlignment="1">
      <x:alignment vertical="center"/>
    </x:xf>
    <x:xf numFmtId="0" fontId="2" fillId="2" borderId="0" xfId="0"/>
    <x:xf numFmtId="0" fontId="3" fillId="2" borderId="0" xfId="0"/>
    <x:xf numFmtId="0" fontId="4" fillId="2" borderId="0" xfId="0" applyAlignment="1">
      <x:alignment vertical="top" wrapText="1"/>
    </x:xf>
    <x:xf numFmtId="0" fontId="5" fillId="2" borderId="0" xfId="0" applyAlignment="1">
      <x:alignment vertical="top" wrapText="1"/>
    </x:xf>
    <x:xf numFmtId="0" fontId="6" fillId="2" borderId="0" xfId="0" applyAlignment="1">
      <x:alignment vertical="top" wrapText="1"/>
    </x:xf>
    <x:xf numFmtId="0" fontId="6" fillId="2" borderId="0" xfId="0"/>
    <x:xf numFmtId="0" fontId="8" fillId="2" borderId="0" xfId="0" applyAlignment="1">
      <x:alignment vertical="center"/>
    </x:xf>
    <x:xf numFmtId="0" fontId="7" fillId="3" borderId="0" xfId="0" applyAlignment="1">
      <x:alignment horizontal="center" vertical="center" wrapText="1"/>
    </x:xf>
    <x:xf numFmtId="0" fontId="0" fillId="0" borderId="1" xfId="0"/>
    <x:xf numFmtId="4" fontId="0" fillId="0" borderId="1" xfId="0"/>
    <x:xf numFmtId="164" fontId="0" fillId="0" borderId="1" xfId="0"/>
    <x:xf numFmtId="165" fontId="0" fillId="0" borderId="1" xfId="0"/>
    <x:xf numFmtId="164" fontId="0" fillId="0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9" fillId="0" borderId="0" xfId="0"/>
    <x:xf numFmtId="0" fontId="5" fillId="0" borderId="0" xfId="0"/>
    <x:xf numFmtId="0" fontId="10" fillId="0" borderId="0" xfId="0" applyAlignment="1">
      <x:alignment vertical="center" wrapText="1"/>
    </x:xf>
    <x:xf numFmtId="0" fontId="1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0a155aa094b46" /><Relationship Type="http://schemas.openxmlformats.org/officeDocument/2006/relationships/theme" Target="/xl/theme/theme1.xml" Id="R42cb4af45ffc4b76" /><Relationship Type="http://schemas.openxmlformats.org/officeDocument/2006/relationships/sharedStrings" Target="/xl/sharedStrings.xml" Id="R2500d88ceef24665" /><Relationship Type="http://schemas.openxmlformats.org/officeDocument/2006/relationships/worksheet" Target="/xl/worksheets/sheet1.xml" Id="R8cb767ccd3fe492a" /><Relationship Type="http://schemas.openxmlformats.org/officeDocument/2006/relationships/worksheet" Target="/xl/worksheets/sheet2.xml" Id="Ra730c665620e469a" /><Relationship Type="http://schemas.openxmlformats.org/officeDocument/2006/relationships/worksheet" Target="/xl/worksheets/sheet3.xml" Id="R4d8c1b114c7645f2" /><Relationship Type="http://schemas.openxmlformats.org/officeDocument/2006/relationships/worksheet" Target="/xl/worksheets/sheet4.xml" Id="Ra8e9fdca37264f0b" /><Relationship Type="http://schemas.openxmlformats.org/officeDocument/2006/relationships/worksheet" Target="/xl/worksheets/sheet5.xml" Id="R108afc1363fe403a" /><Relationship Type="http://schemas.openxmlformats.org/officeDocument/2006/relationships/worksheet" Target="/xl/worksheets/sheet6.xml" Id="Ra0d2fafb58174ca1" /><Relationship Type="http://schemas.microsoft.com/office/2017/10/relationships/person" Target="/xl/persons/person.xml" Id="R7667ab8a2aab4b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09da5f86e6e4709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800100" cy="8001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9da5f86e6e47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WheelMind" id="{77BACB51-88D3-F0EA-E477-B79E10153356}"/>
  <xltc:person displayName="WheelMind" id="{EE2EC1EB-2BBB-A1A4-3859-E58174A64B64}"/>
  <xltc:person displayName="WheelMind" id="{B60BC0E8-7344-2995-B53E-E4425D16BAA4}"/>
  <xltc:person displayName="WheelMind" id="{11B813C3-195D-EA9C-24FD-2C658F900CF2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#'Trades'!A1" TargetMode="External" Id="R5fe9eb9480534b60" /><Relationship Type="http://schemas.openxmlformats.org/officeDocument/2006/relationships/hyperlink" Target="#'Positions'!A1" TargetMode="External" Id="R44b685c0b8854d02" /><Relationship Type="http://schemas.openxmlformats.org/officeDocument/2006/relationships/hyperlink" Target="#'Wheel Cycles'!A1" TargetMode="External" Id="R2c359c8f34b343dd" /><Relationship Type="http://schemas.openxmlformats.org/officeDocument/2006/relationships/hyperlink" Target="#'Journal'!A1" TargetMode="External" Id="R676c32fc82c94ee2" /><Relationship Type="http://schemas.openxmlformats.org/officeDocument/2006/relationships/hyperlink" Target="#'Dashboard'!A1" TargetMode="External" Id="R07dadc9042ee4d2c" /><Relationship Type="http://schemas.openxmlformats.org/officeDocument/2006/relationships/hyperlink" Target="https://getwheelmind.com/" TargetMode="External" Id="R7d8371bf2f0c4966" /><Relationship Type="http://schemas.openxmlformats.org/officeDocument/2006/relationships/drawing" Target="/xl/drawings/drawing1.xml" Id="Rdff4c2a1479d4fd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#'Start Here'!A1" TargetMode="External" Id="R3cdb4122f0de4c98" /><Relationship Type="http://schemas.openxmlformats.org/officeDocument/2006/relationships/comments" Target="/xl/comments1.xml" Id="R90b56b465c764b5c" /><Relationship Type="http://schemas.openxmlformats.org/officeDocument/2006/relationships/vmlDrawing" Target="/xl/drawings/vmldrawing.vml" Id="Rf7240be13cb2480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#'Start Here'!A1" TargetMode="External" Id="Rd72ece696d0c49ac" /><Relationship Type="http://schemas.openxmlformats.org/officeDocument/2006/relationships/comments" Target="/xl/comments2.xml" Id="R39579d2c43c04a1b" /><Relationship Type="http://schemas.openxmlformats.org/officeDocument/2006/relationships/vmlDrawing" Target="/xl/drawings/vmldrawing2.vml" Id="R8879f9c451394d6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#'Start Here'!A1" TargetMode="External" Id="R3c55f7e23efc4253" /><Relationship Type="http://schemas.openxmlformats.org/officeDocument/2006/relationships/comments" Target="/xl/comments3.xml" Id="R809f378224994bdb" /><Relationship Type="http://schemas.openxmlformats.org/officeDocument/2006/relationships/vmlDrawing" Target="/xl/drawings/vmldrawing3.vml" Id="R3d4e7ac8fbdf44c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#'Start Here'!A1" TargetMode="External" Id="Rcf979e6a18494e52" /><Relationship Type="http://schemas.openxmlformats.org/officeDocument/2006/relationships/comments" Target="/xl/comments4.xml" Id="Rf9084b0f97484192" /><Relationship Type="http://schemas.openxmlformats.org/officeDocument/2006/relationships/vmlDrawing" Target="/xl/drawings/vmldrawing4.vml" Id="Rae0d6befd2ff426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hyperlink" Target="#'Start Here'!A1" TargetMode="External" Id="R54aba8f590dd46f4" /></Relationships>
</file>

<file path=xl/worksheets/sheet1.xml><?xml version="1.0" encoding="utf-8"?>
<x:worksheet xmlns:x="http://schemas.openxmlformats.org/spreadsheetml/2006/main">
  <x:sheetPr>
    <x:tabColor rgb="FF0C5B3E"/>
  </x:sheetPr>
  <x:sheetViews>
    <x:sheetView showGridLines="0" workbookViewId="0"/>
  </x:sheetViews>
  <x:sheetFormatPr baseColWidth="8" defaultRowHeight="15"/>
  <x:cols>
    <x:col min="1" max="1" width="3" customWidth="1"/>
    <x:col min="2" max="2" width="15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</x:cols>
  <x:sheetData>
    <x:row r="1">
      <x:c r="B1" s="1" t="n"/>
      <x:c r="C1" s="1" t="n"/>
      <x:c r="D1" s="1" t="n"/>
      <x:c r="E1" s="1" t="n"/>
      <x:c r="F1" s="1" t="n"/>
      <x:c r="G1" s="1" t="n"/>
      <x:c r="H1" s="1" t="n"/>
    </x:row>
    <x:row r="2" ht="66" customHeight="1">
      <x:c r="B2" s="1" t="n"/>
      <x:c r="C2" s="2" t="inlineStr">
        <x:is>
          <x:t xml:space="preserve">WheelMind Free Tracker</x:t>
        </x:is>
      </x:c>
    </x:row>
    <x:row r="3">
      <x:c r="B3" s="1" t="n"/>
      <x:c r="C3" s="3" t="inlineStr">
        <x:is>
          <x:t xml:space="preserve">The no-account Preview workspace, as a spreadsheet — same columns, same math.</x:t>
        </x:is>
      </x:c>
    </x:row>
    <x:row r="4">
      <x:c r="B4" s="1" t="n"/>
      <x:c r="C4" s="1" t="n"/>
      <x:c r="D4" s="1" t="n"/>
      <x:c r="E4" s="1" t="n"/>
      <x:c r="F4" s="1" t="n"/>
      <x:c r="G4" s="1" t="n"/>
      <x:c r="H4" s="1" t="n"/>
    </x:row>
    <x:row r="5">
      <x:c r="B5" s="4" t="inlineStr">
        <x:is>
          <x:t xml:space="preserve">New to the wheel? Start here</x:t>
        </x:is>
      </x:c>
    </x:row>
    <x:row r="6" ht="30" customHeight="1">
      <x:c r="B6" s="5" t="inlineStr">
        <x:is>
          <x:t xml:space="preserve">The wheel is an income strategy with four repeating moves. This tracker follows each one.</x:t>
        </x:is>
      </x:c>
    </x:row>
    <x:row r="7" ht="30" customHeight="1">
      <x:c r="B7" s="6" t="inlineStr">
        <x:is>
          <x:t xml:space="preserve">Sell a cash-secured put — collect premium today for agreeing to buy 100 shares at your strike if the stock falls below it.</x:t>
        </x:is>
      </x:c>
    </x:row>
    <x:row r="8" ht="30" customHeight="1">
      <x:c r="B8" s="6" t="inlineStr">
        <x:is>
          <x:t xml:space="preserve">Get assigned (sometimes) — if the stock drops below your strike, you buy the shares. That's the plan working, not failing.</x:t>
        </x:is>
      </x:c>
    </x:row>
    <x:row r="9" ht="30" customHeight="1">
      <x:c r="B9" s="6" t="inlineStr">
        <x:is>
          <x:t xml:space="preserve">Sell a covered call — collect more premium for agreeing to sell those shares at your call strike.</x:t>
        </x:is>
      </x:c>
    </x:row>
    <x:row r="10" ht="30" customHeight="1">
      <x:c r="B10" s="6" t="inlineStr">
        <x:is>
          <x:t xml:space="preserve">Repeat — shares get called away? The cycle completes. Sell another put and start the next wheel.</x:t>
        </x:is>
      </x:c>
    </x:row>
    <x:row r="11">
      <x:c r="B11" s="1" t="n"/>
      <x:c r="C11" s="1" t="n"/>
      <x:c r="D11" s="1" t="n"/>
      <x:c r="E11" s="1" t="n"/>
      <x:c r="F11" s="1" t="n"/>
      <x:c r="G11" s="1" t="n"/>
      <x:c r="H11" s="1" t="n"/>
    </x:row>
    <x:row r="12">
      <x:c r="B12" s="4" t="inlineStr">
        <x:is>
          <x:t xml:space="preserve">Your 5-step tracking loop</x:t>
        </x:is>
      </x:c>
    </x:row>
    <x:row r="13" ht="30" customHeight="1">
      <x:c r="B13" s="7" t="inlineStr">
        <x:is>
          <x:t xml:space="preserve">1. Record every leg on the Trades sheet — one row per leg, right after you open it.</x:t>
        </x:is>
      </x:c>
    </x:row>
    <x:row r="14" ht="30" customHeight="1">
      <x:c r="B14" s="7" t="inlineStr">
        <x:is>
          <x:t xml:space="preserve">2. Check what's open on Positions — your live snapshot.</x:t>
        </x:is>
      </x:c>
    </x:row>
    <x:row r="15" ht="30" customHeight="1">
      <x:c r="B15" s="7" t="inlineStr">
        <x:is>
          <x:t xml:space="preserve">3. Follow each ticker's full journey on Wheel Cycles — put → assignment → call → complete.</x:t>
        </x:is>
      </x:c>
    </x:row>
    <x:row r="16" ht="30" customHeight="1">
      <x:c r="B16" s="7" t="inlineStr">
        <x:is>
          <x:t xml:space="preserve">4. Write down what you learned on Journal — this is where better habits come from.</x:t>
        </x:is>
      </x:c>
    </x:row>
    <x:row r="17" ht="30" customHeight="1">
      <x:c r="B17" s="7" t="inlineStr">
        <x:is>
          <x:t xml:space="preserve">5. Review your numbers on Dashboard — premium in, win rate, progress to your goal.</x:t>
        </x:is>
      </x:c>
    </x:row>
    <x:row r="18">
      <x:c r="B18" s="1" t="n"/>
      <x:c r="C18" s="1" t="n"/>
      <x:c r="D18" s="1" t="n"/>
      <x:c r="E18" s="1" t="n"/>
      <x:c r="F18" s="1" t="n"/>
      <x:c r="G18" s="1" t="n"/>
      <x:c r="H18" s="1" t="n"/>
    </x:row>
    <x:row r="19">
      <x:c r="B19" s="4" t="inlineStr">
        <x:is>
          <x:t xml:space="preserve">Closing a leg — do it on the same row</x:t>
        </x:is>
      </x:c>
    </x:row>
    <x:row r="20" ht="48" customHeight="1">
      <x:c r="B20" s="5" t="str">
        <x:v>One row = one leg. For a full close, update that row. For a partial option close, split the original contracts across two rows: keep the remaining contracts Open on the original row, then duplicate the opening details into a second row with only the closed contracts and record Buy to Close. Match the app's penny rule: closed opening fee = round(total fee × closed contracts ÷ original contracts, 2); the open remainder gets total fee − closed fee. Put the close fee on the closed row.</x:v>
      </x:c>
    </x:row>
    <x:row r="21" ht="30" customHeight="1">
      <x:c r="B21" s="5" t="str">
        <x:v>Assigned shares keep Share Cost = strike, matching the broker purchase price. Premium and recorded assignment fees stay on the option leg and flow into strategy-adjusted break-even. Set Shares Exit if you later sell the shares or they're called away.</x:v>
      </x:c>
    </x:row>
    <x:row r="22">
      <x:c r="B22" s="1" t="n"/>
      <x:c r="C22" s="1" t="n"/>
      <x:c r="D22" s="1" t="n"/>
      <x:c r="E22" s="1" t="n"/>
      <x:c r="F22" s="1" t="n"/>
      <x:c r="G22" s="1" t="n"/>
      <x:c r="H22" s="1" t="n"/>
    </x:row>
    <x:row r="23">
      <x:c r="B23" s="4" t="inlineStr">
        <x:is>
          <x:t xml:space="preserve">How the math works (same as the app)</x:t>
        </x:is>
      </x:c>
    </x:row>
    <x:row r="24" ht="30" customHeight="1">
      <x:c r="B24" s="5" t="inlineStr">
        <x:is>
          <x:t xml:space="preserve">•  Opening credit = premium × 100 × contracts. Cash reserved = strike × 100 × contracts (open puts).</x:t>
        </x:is>
      </x:c>
    </x:row>
    <x:row r="25" ht="30" customHeight="1">
      <x:c r="B25" s="5" t="str">
        <x:v>•  Realized option P&amp;L = opening credit − buy-back cost − recorded opening commission and fees. Assignment and expiry realize the full credit less recorded fees.</x:v>
      </x:c>
    </x:row>
    <x:row r="26" ht="48" customHeight="1">
      <x:c r="B26" s="5" t="inlineStr">
        <x:is>
          <x:t xml:space="preserve">•  Est. payoff at expiry = opening credit − intrinsic value − recorded fees. Intrinsic: puts max(strike − current, 0); calls max(current − strike, 0).</x:t>
        </x:is>
      </x:c>
    </x:row>
    <x:row r="27" ht="30" customHeight="1">
      <x:c r="B27" s="5" t="inlineStr">
        <x:is>
          <x:t xml:space="preserve">•  Net P&amp;L = realized + est. payoff of open legs. Gross premium = every opening credit, never reduced by buy-backs or fees.</x:t>
        </x:is>
      </x:c>
    </x:row>
    <x:row r="28" ht="48" customHeight="1">
      <x:c r="B28" s="5" t="str">
        <x:v>•  Capital deployed = reserved cash for open puts + share positions at broker purchase price. Win rate = closed option legs above $0 ÷ all closed option legs; breakeven is not a win.</x:v>
      </x:c>
    </x:row>
    <x:row r="29" ht="30" customHeight="1">
      <x:c r="B29" s="5" t="inlineStr">
        <x:is>
          <x:t xml:space="preserve">•  Monthly goal = this month's realized ÷ your goal ($500 default, editable on the Dashboard).</x:t>
        </x:is>
      </x:c>
    </x:row>
    <x:row r="30" ht="30" customHeight="1">
      <x:c r="B30" s="5" t="str">
        <x:v>•  Realized and Gross are calendar month-to-date, matching the app's card labels ("this month").</x:v>
      </x:c>
    </x:row>
    <x:row r="31">
      <x:c r="B31" s="1" t="n"/>
      <x:c r="C31" s="1" t="n"/>
      <x:c r="D31" s="1" t="n"/>
      <x:c r="E31" s="1" t="n"/>
      <x:c r="F31" s="1" t="n"/>
      <x:c r="G31" s="1" t="n"/>
      <x:c r="H31" s="1" t="n"/>
    </x:row>
    <x:row r="32">
      <x:c r="B32" s="4" t="inlineStr">
        <x:is>
          <x:t xml:space="preserve">Good to know</x:t>
        </x:is>
      </x:c>
    </x:row>
    <x:row r="33" ht="30" customHeight="1">
      <x:c r="B33" s="5" t="inlineStr">
        <x:is>
          <x:t xml:space="preserve">•  Link legs with the same Cycle Name — the Wheel Cycles sheet totals premium and P&amp;L per cycle automatically.</x:t>
        </x:is>
      </x:c>
    </x:row>
    <x:row r="34" ht="30" customHeight="1">
      <x:c r="B34" s="5" t="str">
        <x:v>•  Always fill the fee columns — recorded fees reduce estimated payoff and realized option P&amp;L exactly.</x:v>
      </x:c>
    </x:row>
    <x:row r="35" ht="30" customHeight="1">
      <x:c r="B35" s="5" t="inlineStr">
        <x:is>
          <x:t xml:space="preserve">•  Update Current Price when you want fresh intrinsic / unrealized numbers.</x:t>
        </x:is>
      </x:c>
    </x:row>
    <x:row r="36" ht="30" customHeight="1">
      <x:c r="B36" s="5" t="inlineStr">
        <x:is>
          <x:t xml:space="preserve">•  This file IS your backup — keep a copy somewhere safe.</x:t>
        </x:is>
      </x:c>
    </x:row>
    <x:row r="37">
      <x:c r="B37" s="1" t="n"/>
      <x:c r="C37" s="1" t="n"/>
      <x:c r="D37" s="1" t="n"/>
      <x:c r="E37" s="1" t="n"/>
      <x:c r="F37" s="1" t="n"/>
      <x:c r="G37" s="1" t="n"/>
      <x:c r="H37" s="1" t="n"/>
    </x:row>
    <x:row r="38">
      <x:c r="B38" s="8" t="inlineStr">
        <x:is>
          <x:t xml:space="preserve">Want live quotes, automation, and cloud sync? Go to getwheelmind.com</x:t>
        </x:is>
      </x:c>
    </x:row>
    <x:row r="39">
      <x:c r="B39" s="1" t="n"/>
      <x:c r="C39" s="1" t="n"/>
      <x:c r="D39" s="1" t="n"/>
      <x:c r="E39" s="1" t="n"/>
      <x:c r="F39" s="1" t="n"/>
      <x:c r="G39" s="1" t="n"/>
      <x:c r="H39" s="1" t="n"/>
    </x:row>
    <x:row r="40">
      <x:c r="B40" s="1" t="n"/>
      <x:c r="C40" s="1" t="n"/>
      <x:c r="D40" s="1" t="n"/>
      <x:c r="E40" s="1" t="n"/>
      <x:c r="F40" s="1" t="n"/>
      <x:c r="G40" s="1" t="n"/>
      <x:c r="H40" s="1" t="n"/>
    </x:row>
    <x:row r="41">
      <x:c r="B41" s="1" t="n"/>
      <x:c r="C41" s="1" t="n"/>
      <x:c r="D41" s="1" t="n"/>
      <x:c r="E41" s="1" t="n"/>
      <x:c r="F41" s="1" t="n"/>
      <x:c r="G41" s="1" t="n"/>
      <x:c r="H41" s="1" t="n"/>
    </x:row>
    <x:row r="42">
      <x:c r="B42" s="1" t="n"/>
      <x:c r="C42" s="1" t="n"/>
      <x:c r="D42" s="1" t="n"/>
      <x:c r="E42" s="1" t="n"/>
      <x:c r="F42" s="1" t="n"/>
      <x:c r="G42" s="1" t="n"/>
      <x:c r="H42" s="1" t="n"/>
    </x:row>
    <x:row r="43">
      <x:c r="B43" s="1" t="n"/>
      <x:c r="C43" s="1" t="n"/>
      <x:c r="D43" s="1" t="n"/>
      <x:c r="E43" s="1" t="n"/>
      <x:c r="F43" s="1" t="n"/>
      <x:c r="G43" s="1" t="n"/>
      <x:c r="H43" s="1" t="n"/>
    </x:row>
    <x:row r="44">
      <x:c r="B44" s="1" t="n"/>
      <x:c r="C44" s="1" t="n"/>
      <x:c r="D44" s="1" t="n"/>
      <x:c r="E44" s="1" t="n"/>
      <x:c r="F44" s="1" t="n"/>
      <x:c r="G44" s="1" t="n"/>
      <x:c r="H44" s="1" t="n"/>
    </x:row>
    <x:row r="45">
      <x:c r="B45" s="1" t="n"/>
      <x:c r="C45" s="1" t="n"/>
      <x:c r="D45" s="1" t="n"/>
      <x:c r="E45" s="1" t="n"/>
      <x:c r="F45" s="1" t="n"/>
      <x:c r="G45" s="1" t="n"/>
      <x:c r="H45" s="1" t="n"/>
    </x:row>
    <x:row r="46">
      <x:c r="B46" s="1" t="n"/>
      <x:c r="C46" s="1" t="n"/>
      <x:c r="D46" s="1" t="n"/>
      <x:c r="E46" s="1" t="n"/>
      <x:c r="F46" s="1" t="n"/>
      <x:c r="G46" s="1" t="n"/>
      <x:c r="H46" s="1" t="n"/>
    </x:row>
    <x:row r="47">
      <x:c r="B47" s="1" t="n"/>
      <x:c r="C47" s="1" t="n"/>
      <x:c r="D47" s="1" t="n"/>
      <x:c r="E47" s="1" t="n"/>
      <x:c r="F47" s="1" t="n"/>
      <x:c r="G47" s="1" t="n"/>
      <x:c r="H47" s="1" t="n"/>
    </x:row>
    <x:row r="48">
      <x:c r="B48" s="1" t="n"/>
      <x:c r="C48" s="1" t="n"/>
      <x:c r="D48" s="1" t="n"/>
      <x:c r="E48" s="1" t="n"/>
      <x:c r="F48" s="1" t="n"/>
      <x:c r="G48" s="1" t="n"/>
      <x:c r="H48" s="1" t="n"/>
    </x:row>
    <x:row r="49">
      <x:c r="B49" s="1" t="n"/>
      <x:c r="C49" s="1" t="n"/>
      <x:c r="D49" s="1" t="n"/>
      <x:c r="E49" s="1" t="n"/>
      <x:c r="F49" s="1" t="n"/>
      <x:c r="G49" s="1" t="n"/>
      <x:c r="H49" s="1" t="n"/>
    </x:row>
    <x:row r="50">
      <x:c r="B50" s="1" t="n"/>
      <x:c r="C50" s="1" t="n"/>
      <x:c r="D50" s="1" t="n"/>
      <x:c r="E50" s="1" t="n"/>
      <x:c r="F50" s="1" t="n"/>
      <x:c r="G50" s="1" t="n"/>
      <x:c r="H50" s="1" t="n"/>
    </x:row>
    <x:row r="51">
      <x:c r="B51" s="1" t="n"/>
      <x:c r="C51" s="1" t="n"/>
      <x:c r="D51" s="1" t="n"/>
      <x:c r="E51" s="1" t="n"/>
      <x:c r="F51" s="1" t="n"/>
      <x:c r="G51" s="1" t="n"/>
      <x:c r="H51" s="1" t="n"/>
    </x:row>
    <x:row r="52">
      <x:c r="B52" s="1" t="n"/>
      <x:c r="C52" s="1" t="n"/>
      <x:c r="D52" s="1" t="n"/>
      <x:c r="E52" s="1" t="n"/>
      <x:c r="F52" s="1" t="n"/>
      <x:c r="G52" s="1" t="n"/>
      <x:c r="H52" s="1" t="n"/>
    </x:row>
    <x:row r="53">
      <x:c r="B53" s="1" t="n"/>
      <x:c r="C53" s="1" t="n"/>
      <x:c r="D53" s="1" t="n"/>
      <x:c r="E53" s="1" t="n"/>
      <x:c r="F53" s="1" t="n"/>
      <x:c r="G53" s="1" t="n"/>
      <x:c r="H53" s="1" t="n"/>
    </x:row>
    <x:row r="54">
      <x:c r="B54" s="1" t="n"/>
      <x:c r="C54" s="1" t="n"/>
      <x:c r="D54" s="1" t="n"/>
      <x:c r="E54" s="1" t="n"/>
      <x:c r="F54" s="1" t="n"/>
      <x:c r="G54" s="1" t="n"/>
      <x:c r="H54" s="1" t="n"/>
    </x:row>
    <x:row r="55">
      <x:c r="B55" s="1" t="n"/>
      <x:c r="C55" s="1" t="n"/>
      <x:c r="D55" s="1" t="n"/>
      <x:c r="E55" s="1" t="n"/>
      <x:c r="F55" s="1" t="n"/>
      <x:c r="G55" s="1" t="n"/>
      <x:c r="H55" s="1" t="n"/>
    </x:row>
    <x:row r="56">
      <x:c r="B56" s="1" t="n"/>
      <x:c r="C56" s="1" t="n"/>
      <x:c r="D56" s="1" t="n"/>
      <x:c r="E56" s="1" t="n"/>
      <x:c r="F56" s="1" t="n"/>
      <x:c r="G56" s="1" t="n"/>
      <x:c r="H56" s="1" t="n"/>
    </x:row>
    <x:row r="57">
      <x:c r="B57" s="1" t="n"/>
      <x:c r="C57" s="1" t="n"/>
      <x:c r="D57" s="1" t="n"/>
      <x:c r="E57" s="1" t="n"/>
      <x:c r="F57" s="1" t="n"/>
      <x:c r="G57" s="1" t="n"/>
      <x:c r="H57" s="1" t="n"/>
    </x:row>
    <x:row r="58">
      <x:c r="B58" s="1" t="n"/>
      <x:c r="C58" s="1" t="n"/>
      <x:c r="D58" s="1" t="n"/>
      <x:c r="E58" s="1" t="n"/>
      <x:c r="F58" s="1" t="n"/>
      <x:c r="G58" s="1" t="n"/>
      <x:c r="H58" s="1" t="n"/>
    </x:row>
    <x:row r="59">
      <x:c r="B59" s="1" t="n"/>
      <x:c r="C59" s="1" t="n"/>
      <x:c r="D59" s="1" t="n"/>
      <x:c r="E59" s="1" t="n"/>
      <x:c r="F59" s="1" t="n"/>
      <x:c r="G59" s="1" t="n"/>
      <x:c r="H59" s="1" t="n"/>
    </x:row>
    <x:row r="60">
      <x:c r="B60" s="1" t="n"/>
      <x:c r="C60" s="1" t="n"/>
      <x:c r="D60" s="1" t="n"/>
      <x:c r="E60" s="1" t="n"/>
      <x:c r="F60" s="1" t="n"/>
      <x:c r="G60" s="1" t="n"/>
      <x:c r="H60" s="1" t="n"/>
    </x:row>
    <x:row r="61">
      <x:c r="B61" s="1" t="n"/>
      <x:c r="C61" s="1" t="n"/>
      <x:c r="D61" s="1" t="n"/>
      <x:c r="E61" s="1" t="n"/>
      <x:c r="F61" s="1" t="n"/>
      <x:c r="G61" s="1" t="n"/>
      <x:c r="H61" s="1" t="n"/>
    </x:row>
    <x:row r="62">
      <x:c r="B62" s="1" t="n"/>
      <x:c r="C62" s="1" t="n"/>
      <x:c r="D62" s="1" t="n"/>
      <x:c r="E62" s="1" t="n"/>
      <x:c r="F62" s="1" t="n"/>
      <x:c r="G62" s="1" t="n"/>
      <x:c r="H62" s="1" t="n"/>
    </x:row>
    <x:row r="63">
      <x:c r="B63" s="1" t="n"/>
      <x:c r="C63" s="1" t="n"/>
      <x:c r="D63" s="1" t="n"/>
      <x:c r="E63" s="1" t="n"/>
      <x:c r="F63" s="1" t="n"/>
      <x:c r="G63" s="1" t="n"/>
      <x:c r="H63" s="1" t="n"/>
    </x:row>
    <x:row r="64">
      <x:c r="B64" s="1" t="n"/>
      <x:c r="C64" s="1" t="n"/>
      <x:c r="D64" s="1" t="n"/>
      <x:c r="E64" s="1" t="n"/>
      <x:c r="F64" s="1" t="n"/>
      <x:c r="G64" s="1" t="n"/>
      <x:c r="H64" s="1" t="n"/>
    </x:row>
    <x:row r="65">
      <x:c r="B65" s="1" t="n"/>
      <x:c r="C65" s="1" t="n"/>
      <x:c r="D65" s="1" t="n"/>
      <x:c r="E65" s="1" t="n"/>
      <x:c r="F65" s="1" t="n"/>
      <x:c r="G65" s="1" t="n"/>
      <x:c r="H65" s="1" t="n"/>
    </x:row>
    <x:row r="66">
      <x:c r="B66" s="1" t="n"/>
      <x:c r="C66" s="1" t="n"/>
      <x:c r="D66" s="1" t="n"/>
      <x:c r="E66" s="1" t="n"/>
      <x:c r="F66" s="1" t="n"/>
      <x:c r="G66" s="1" t="n"/>
      <x:c r="H66" s="1" t="n"/>
    </x:row>
    <x:row r="67">
      <x:c r="B67" s="1" t="n"/>
      <x:c r="C67" s="1" t="n"/>
      <x:c r="D67" s="1" t="n"/>
      <x:c r="E67" s="1" t="n"/>
      <x:c r="F67" s="1" t="n"/>
      <x:c r="G67" s="1" t="n"/>
      <x:c r="H67" s="1" t="n"/>
    </x:row>
    <x:row r="68">
      <x:c r="B68" s="1" t="n"/>
      <x:c r="C68" s="1" t="n"/>
      <x:c r="D68" s="1" t="n"/>
      <x:c r="E68" s="1" t="n"/>
      <x:c r="F68" s="1" t="n"/>
      <x:c r="G68" s="1" t="n"/>
      <x:c r="H68" s="1" t="n"/>
    </x:row>
    <x:row r="69">
      <x:c r="B69" s="1" t="n"/>
      <x:c r="C69" s="1" t="n"/>
      <x:c r="D69" s="1" t="n"/>
      <x:c r="E69" s="1" t="n"/>
      <x:c r="F69" s="1" t="n"/>
      <x:c r="G69" s="1" t="n"/>
      <x:c r="H69" s="1" t="n"/>
    </x:row>
    <x:row r="70">
      <x:c r="B70" s="1" t="n"/>
      <x:c r="C70" s="1" t="n"/>
      <x:c r="D70" s="1" t="n"/>
      <x:c r="E70" s="1" t="n"/>
      <x:c r="F70" s="1" t="n"/>
      <x:c r="G70" s="1" t="n"/>
      <x:c r="H70" s="1" t="n"/>
    </x:row>
    <x:row r="71">
      <x:c r="B71" s="1" t="n"/>
      <x:c r="C71" s="1" t="n"/>
      <x:c r="D71" s="1" t="n"/>
      <x:c r="E71" s="1" t="n"/>
      <x:c r="F71" s="1" t="n"/>
      <x:c r="G71" s="1" t="n"/>
      <x:c r="H71" s="1" t="n"/>
    </x:row>
    <x:row r="72">
      <x:c r="B72" s="1" t="n"/>
      <x:c r="C72" s="1" t="n"/>
      <x:c r="D72" s="1" t="n"/>
      <x:c r="E72" s="1" t="n"/>
      <x:c r="F72" s="1" t="n"/>
      <x:c r="G72" s="1" t="n"/>
      <x:c r="H72" s="1" t="n"/>
    </x:row>
    <x:row r="73">
      <x:c r="B73" s="1" t="n"/>
      <x:c r="C73" s="1" t="n"/>
      <x:c r="D73" s="1" t="n"/>
      <x:c r="E73" s="1" t="n"/>
      <x:c r="F73" s="1" t="n"/>
      <x:c r="G73" s="1" t="n"/>
      <x:c r="H73" s="1" t="n"/>
    </x:row>
    <x:row r="74">
      <x:c r="B74" s="1" t="n"/>
      <x:c r="C74" s="1" t="n"/>
      <x:c r="D74" s="1" t="n"/>
      <x:c r="E74" s="1" t="n"/>
      <x:c r="F74" s="1" t="n"/>
      <x:c r="G74" s="1" t="n"/>
      <x:c r="H74" s="1" t="n"/>
    </x:row>
    <x:row r="75">
      <x:c r="B75" s="1" t="n"/>
      <x:c r="C75" s="1" t="n"/>
      <x:c r="D75" s="1" t="n"/>
      <x:c r="E75" s="1" t="n"/>
      <x:c r="F75" s="1" t="n"/>
      <x:c r="G75" s="1" t="n"/>
      <x:c r="H75" s="1" t="n"/>
    </x:row>
    <x:row r="76">
      <x:c r="B76" s="1" t="n"/>
      <x:c r="C76" s="1" t="n"/>
      <x:c r="D76" s="1" t="n"/>
      <x:c r="E76" s="1" t="n"/>
      <x:c r="F76" s="1" t="n"/>
      <x:c r="G76" s="1" t="n"/>
      <x:c r="H76" s="1" t="n"/>
    </x:row>
    <x:row r="77">
      <x:c r="B77" s="1" t="n"/>
      <x:c r="C77" s="1" t="n"/>
      <x:c r="D77" s="1" t="n"/>
      <x:c r="E77" s="1" t="n"/>
      <x:c r="F77" s="1" t="n"/>
      <x:c r="G77" s="1" t="n"/>
      <x:c r="H77" s="1" t="n"/>
    </x:row>
    <x:row r="78">
      <x:c r="B78" s="1" t="n"/>
      <x:c r="C78" s="1" t="n"/>
      <x:c r="D78" s="1" t="n"/>
      <x:c r="E78" s="1" t="n"/>
      <x:c r="F78" s="1" t="n"/>
      <x:c r="G78" s="1" t="n"/>
      <x:c r="H78" s="1" t="n"/>
    </x:row>
    <x:row r="79">
      <x:c r="B79" s="1" t="n"/>
      <x:c r="C79" s="1" t="n"/>
      <x:c r="D79" s="1" t="n"/>
      <x:c r="E79" s="1" t="n"/>
      <x:c r="F79" s="1" t="n"/>
      <x:c r="G79" s="1" t="n"/>
      <x:c r="H79" s="1" t="n"/>
    </x:row>
  </x:sheetData>
  <x:mergeCells>
    <x:mergeCell ref="B9:H9"/>
    <x:mergeCell ref="B6:H6"/>
    <x:mergeCell ref="B24:H24"/>
    <x:mergeCell ref="B30:H30"/>
    <x:mergeCell ref="B15:H15"/>
    <x:mergeCell ref="B33:H33"/>
    <x:mergeCell ref="B5:H5"/>
    <x:mergeCell ref="B20:H20"/>
    <x:mergeCell ref="B36:H36"/>
    <x:mergeCell ref="B32:H32"/>
    <x:mergeCell ref="C2:H2"/>
    <x:mergeCell ref="B26:H26"/>
    <x:mergeCell ref="B35:H35"/>
    <x:mergeCell ref="B16:H16"/>
    <x:mergeCell ref="B7:H7"/>
    <x:mergeCell ref="B25:H25"/>
    <x:mergeCell ref="B27:H27"/>
    <x:mergeCell ref="B21:H21"/>
    <x:mergeCell ref="B12:H12"/>
    <x:mergeCell ref="C3:H3"/>
    <x:mergeCell ref="B23:H23"/>
    <x:mergeCell ref="B8:H8"/>
    <x:mergeCell ref="B14:H14"/>
    <x:mergeCell ref="B17:H17"/>
    <x:mergeCell ref="B13:H13"/>
    <x:mergeCell ref="B38:H38"/>
    <x:mergeCell ref="B29:H29"/>
    <x:mergeCell ref="B10:H10"/>
    <x:mergeCell ref="B19:H19"/>
    <x:mergeCell ref="B34:H34"/>
    <x:mergeCell ref="B28:H28"/>
  </x:mergeCells>
  <x:hyperlinks>
    <x:hyperlink xmlns:r="http://schemas.openxmlformats.org/officeDocument/2006/relationships" ref="B13" r:id="R5fe9eb9480534b60"/>
    <x:hyperlink xmlns:r="http://schemas.openxmlformats.org/officeDocument/2006/relationships" ref="B14" r:id="R44b685c0b8854d02"/>
    <x:hyperlink xmlns:r="http://schemas.openxmlformats.org/officeDocument/2006/relationships" ref="B15" r:id="R2c359c8f34b343dd"/>
    <x:hyperlink xmlns:r="http://schemas.openxmlformats.org/officeDocument/2006/relationships" ref="B16" r:id="R676c32fc82c94ee2"/>
    <x:hyperlink xmlns:r="http://schemas.openxmlformats.org/officeDocument/2006/relationships" ref="B17" r:id="R07dadc9042ee4d2c"/>
    <x:hyperlink xmlns:r="http://schemas.openxmlformats.org/officeDocument/2006/relationships" ref="B38" r:id="R7d8371bf2f0c4966"/>
  </x:hyperlinks>
  <x:pageMargins left="0.7" right="0.7" top="0.75" bottom="0.75" header="0.3" footer="0.3"/>
  <x:drawing xmlns:r="http://schemas.openxmlformats.org/officeDocument/2006/relationships" r:id="Rdff4c2a1479d4fd8"/>
</x:worksheet>
</file>

<file path=xl/worksheets/sheet2.xml><?xml version="1.0" encoding="utf-8"?>
<x:worksheet xmlns:x="http://schemas.openxmlformats.org/spreadsheetml/2006/main">
  <x:sheetPr>
    <x:tabColor rgb="FF0C5B3E"/>
  </x:sheetPr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12" customWidth="1"/>
    <x:col min="2" max="2" width="22" customWidth="1"/>
    <x:col min="3" max="3" width="12" customWidth="1"/>
    <x:col min="4" max="4" width="17" customWidth="1"/>
    <x:col min="5" max="5" width="11" customWidth="1"/>
    <x:col min="6" max="6" width="10" customWidth="1"/>
    <x:col min="7" max="7" width="15" customWidth="1"/>
    <x:col min="8" max="8" width="13" customWidth="1"/>
    <x:col min="9" max="9" width="13" customWidth="1"/>
    <x:col min="10" max="10" width="21" customWidth="1"/>
    <x:col min="11" max="11" width="11" customWidth="1"/>
    <x:col min="12" max="12" width="14" customWidth="1"/>
    <x:col min="13" max="13" width="19" customWidth="1"/>
    <x:col min="14" max="14" width="15" customWidth="1"/>
    <x:col min="15" max="15" width="14" customWidth="1"/>
    <x:col min="16" max="16" width="18" customWidth="1"/>
    <x:col min="17" max="17" width="13" customWidth="1"/>
    <x:col min="18" max="18" width="21" customWidth="1"/>
    <x:col min="19" max="19" width="18" customWidth="1"/>
    <x:col min="20" max="20" width="16" customWidth="1"/>
    <x:col min="21" max="21" width="30" customWidth="1"/>
    <x:col min="22" max="22" width="16" customWidth="1"/>
    <x:col min="23" max="23" width="16" customWidth="1"/>
    <x:col min="24" max="24" width="11" customWidth="1"/>
    <x:col min="25" max="25" width="14" customWidth="1"/>
    <x:col min="26" max="26" width="16" customWidth="1"/>
    <x:col min="27" max="27" width="20" customWidth="1"/>
    <x:col min="28" max="28" width="20" customWidth="1"/>
    <x:col min="29" max="29" width="14" customWidth="1"/>
    <x:col min="30" max="30" width="14" customWidth="1"/>
    <x:col min="31" max="31" width="11" customWidth="1"/>
    <x:col min="32" max="32" width="16" customWidth="1"/>
    <x:col min="33" max="33" width="20" customWidth="1"/>
  </x:cols>
  <x:sheetData>
    <x:row r="1" ht="20" customHeight="1">
      <x:c r="A1" s="9" t="inlineStr">
        <x:is>
          <x:t xml:space="preserve">← Start Here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  <x:c r="AA1" s="1" t="n"/>
      <x:c r="AB1" s="1" t="n"/>
      <x:c r="AC1" s="1" t="n"/>
      <x:c r="AD1" s="1" t="n"/>
      <x:c r="AE1" s="1" t="n"/>
      <x:c r="AF1" s="1" t="n"/>
      <x:c r="AG1" s="1" t="n"/>
    </x:row>
    <x:row r="2" ht="32" customHeight="1">
      <x:c r="A2" s="10" t="inlineStr">
        <x:is>
          <x:t xml:space="preserve">Ticker</x:t>
        </x:is>
      </x:c>
      <x:c r="B2" s="10" t="inlineStr">
        <x:is>
          <x:t xml:space="preserve">Strategy</x:t>
        </x:is>
      </x:c>
      <x:c r="C2" s="10" t="inlineStr">
        <x:is>
          <x:t xml:space="preserve">Strike ($)</x:t>
        </x:is>
      </x:c>
      <x:c r="D2" s="10" t="inlineStr">
        <x:is>
          <x:t xml:space="preserve">Premium ($/share)</x:t>
        </x:is>
      </x:c>
      <x:c r="E2" s="10" t="inlineStr">
        <x:is>
          <x:t xml:space="preserve">Contracts</x:t>
        </x:is>
      </x:c>
      <x:c r="F2" s="10" t="inlineStr">
        <x:is>
          <x:t xml:space="preserve">Shares</x:t>
        </x:is>
      </x:c>
      <x:c r="G2" s="10" t="inlineStr">
        <x:is>
          <x:t xml:space="preserve">Price ($/share)</x:t>
        </x:is>
      </x:c>
      <x:c r="H2" s="10" t="inlineStr">
        <x:is>
          <x:t xml:space="preserve">Date Opened</x:t>
        </x:is>
      </x:c>
      <x:c r="I2" s="10" t="inlineStr">
        <x:is>
          <x:t xml:space="preserve">Expiry Date</x:t>
        </x:is>
      </x:c>
      <x:c r="J2" s="10" t="inlineStr">
        <x:is>
          <x:t xml:space="preserve">Opening Commission ($)</x:t>
        </x:is>
      </x:c>
      <x:c r="K2" s="10" t="inlineStr">
        <x:is>
          <x:t xml:space="preserve">Fees ($)</x:t>
        </x:is>
      </x:c>
      <x:c r="L2" s="10" t="inlineStr">
        <x:is>
          <x:t xml:space="preserve">Broker Ref</x:t>
        </x:is>
      </x:c>
      <x:c r="M2" s="10" t="inlineStr">
        <x:is>
          <x:t xml:space="preserve">Stock Price at Open</x:t>
        </x:is>
      </x:c>
      <x:c r="N2" s="10" t="inlineStr">
        <x:is>
          <x:t xml:space="preserve">IV Rank (0-100)</x:t>
        </x:is>
      </x:c>
      <x:c r="O2" s="10" t="inlineStr">
        <x:is>
          <x:t xml:space="preserve">Current Price</x:t>
        </x:is>
      </x:c>
      <x:c r="P2" s="10" t="inlineStr">
        <x:is>
          <x:t xml:space="preserve">Outcome</x:t>
        </x:is>
      </x:c>
      <x:c r="Q2" s="10" t="inlineStr">
        <x:is>
          <x:t xml:space="preserve">Close Date</x:t>
        </x:is>
      </x:c>
      <x:c r="R2" s="10" t="inlineStr">
        <x:is>
          <x:t xml:space="preserve">Close Premium ($/share)</x:t>
        </x:is>
      </x:c>
      <x:c r="S2" s="10" t="inlineStr">
        <x:is>
          <x:t xml:space="preserve">Sale Price ($/share)</x:t>
        </x:is>
      </x:c>
      <x:c r="T2" s="10" t="inlineStr">
        <x:is>
          <x:t xml:space="preserve">Cycle Name</x:t>
        </x:is>
      </x:c>
      <x:c r="U2" s="10" t="inlineStr">
        <x:is>
          <x:t xml:space="preserve">Trade Note</x:t>
        </x:is>
      </x:c>
      <x:c r="V2" s="10" t="inlineStr">
        <x:is>
          <x:t xml:space="preserve">Opening Credit ($)</x:t>
        </x:is>
      </x:c>
      <x:c r="W2" s="10" t="inlineStr">
        <x:is>
          <x:t xml:space="preserve">Cash Reserved ($)</x:t>
        </x:is>
      </x:c>
      <x:c r="X2" s="10" t="inlineStr">
        <x:is>
          <x:t xml:space="preserve">Cushion %</x:t>
        </x:is>
      </x:c>
      <x:c r="Y2" s="10" t="inlineStr">
        <x:is>
          <x:t xml:space="preserve">Break-even ($)</x:t>
        </x:is>
      </x:c>
      <x:c r="Z2" s="10" t="inlineStr">
        <x:is>
          <x:t xml:space="preserve">Intrinsic Value ($)</x:t>
        </x:is>
      </x:c>
      <x:c r="AA2" s="10" t="inlineStr">
        <x:is>
          <x:t xml:space="preserve">Est. Payoff at Expiry ($)</x:t>
        </x:is>
      </x:c>
      <x:c r="AB2" s="10" t="inlineStr">
        <x:is>
          <x:t xml:space="preserve">Realized Option P&amp;L ($)</x:t>
        </x:is>
      </x:c>
      <x:c r="AC2" s="10" t="inlineStr">
        <x:is>
          <x:t xml:space="preserve">Unrealized ($)</x:t>
        </x:is>
      </x:c>
      <x:c r="AD2" s="10" t="inlineStr">
        <x:is>
          <x:t xml:space="preserve">Shares Exit</x:t>
        </x:is>
      </x:c>
      <x:c r="AE2" s="10" t="inlineStr">
        <x:is>
          <x:t xml:space="preserve">Share Qty</x:t>
        </x:is>
      </x:c>
      <x:c r="AF2" s="10" t="inlineStr">
        <x:is>
          <x:t xml:space="preserve">Share Avg Cost ($)</x:t>
        </x:is>
      </x:c>
      <x:c r="AG2" s="10" t="inlineStr">
        <x:is>
          <x:t xml:space="preserve">Realized Share P&amp;L ($)</x:t>
        </x:is>
      </x:c>
    </x:row>
    <x:row r="3">
      <x:c r="A3" s="11" t="n"/>
      <x:c r="B3" s="11" t="n"/>
      <x:c r="C3" s="12" t="n"/>
      <x:c r="D3" s="12" t="n"/>
      <x:c r="E3" s="11" t="n"/>
      <x:c r="F3" s="11" t="n"/>
      <x:c r="G3" s="12" t="n"/>
      <x:c r="H3" s="13" t="n"/>
      <x:c r="I3" s="13" t="n"/>
      <x:c r="J3" s="12" t="n"/>
      <x:c r="K3" s="12" t="n"/>
      <x:c r="L3" s="11" t="n"/>
      <x:c r="M3" s="12" t="n"/>
      <x:c r="N3" s="11" t="n"/>
      <x:c r="O3" s="12" t="n"/>
      <x:c r="P3" s="11" t="n"/>
      <x:c r="Q3" s="13" t="n"/>
      <x:c r="R3" s="12" t="n"/>
      <x:c r="S3" s="12" t="n"/>
      <x:c r="T3" s="11" t="n"/>
      <x:c r="U3" s="11" t="n"/>
      <x:c r="V3" s="12" t="str">
        <x:f>IF(OR(B3="Sell Cash-Secured Put",B3="Sell Covered Call"),D3*100*E3,"")</x:f>
      </x:c>
      <x:c r="W3" s="12" t="str">
        <x:f>IF(AND(B3="Sell Cash-Secured Put",P3="Open"),C3*100*E3,"")</x:f>
      </x:c>
      <x:c r="X3" s="14" t="str">
        <x:f>IF(AND(B3="Sell Cash-Secured Put",M3&lt;&gt;""),(M3-C3)/M3,"")</x:f>
      </x:c>
      <x:c r="Y3" s="12" t="str">
        <x:f>IF(B3="Sell Cash-Secured Put",C3-D3,IF(B3="Sell Covered Call",C3+D3,""))</x:f>
      </x:c>
      <x:c r="Z3" s="12" t="str">
        <x:f>IF(OR(P3&lt;&gt;"Open",O3=""),"",IF(B3="Sell Cash-Secured Put",MAX(C3-O3,0)*100*E3,IF(B3="Sell Covered Call",MAX(O3-C3,0)*100*E3,"")))</x:f>
      </x:c>
      <x:c r="AA3" s="12" t="str">
        <x:f>IF(P3&lt;&gt;"Open","",IF(OR(B3="Sell Cash-Secured Put",B3="Sell Covered Call"),V3-Z3-J3-K3,""))</x:f>
      </x:c>
      <x:c r="AB3" s="12" t="n">
        <x:f>IF(P3="Buy to Close",(D3-R3)*100*E3-J3-K3,IF(OR(P3="Assigned",P3="Expired Worthless",P3="Called Away"),V3-J3-K3,0))</x:f>
        <x:v>0</x:v>
      </x:c>
      <x:c r="AC3" s="12" t="str">
        <x:f>IF(AND(P3="Assigned",OR(AD3="",AD3="Holding"),O3&lt;&gt;""),(O3-C3)*100*E3,IF(AND(B3="Own Shares",P3="Open",O3&lt;&gt;""),(O3-G3)*F3,""))</x:f>
      </x:c>
      <x:c r="AD3" s="11" t="n"/>
      <x:c r="AE3" s="11" t="str">
        <x:f>IF(AND(P3="Assigned",OR(AD3="",AD3="Holding")),E3*100,IF(AND(B3="Own Shares",P3="Open"),F3,""))</x:f>
      </x:c>
      <x:c r="AF3" s="12" t="str">
        <x:f>IF(AND(P3="Assigned",OR(AD3="",AD3="Holding")),C3,IF(AND(B3="Own Shares",P3="Open"),G3,""))</x:f>
      </x:c>
      <x:c r="AG3" s="12" t="str">
        <x:f>IF(AND(B3="Own Shares",P3="Sold",S3&lt;&gt;""),(S3-G3)*F3-J3-K3,IF(AND(P3="Assigned",AD3="Sold",S3&lt;&gt;""),(S3-C3)*E3*100,""))</x:f>
      </x:c>
    </x:row>
    <x:row r="4">
      <x:c r="A4" s="11" t="n"/>
      <x:c r="B4" s="11" t="n"/>
      <x:c r="C4" s="12" t="n"/>
      <x:c r="D4" s="12" t="n"/>
      <x:c r="E4" s="11" t="n"/>
      <x:c r="F4" s="11" t="n"/>
      <x:c r="G4" s="12" t="n"/>
      <x:c r="H4" s="13" t="n"/>
      <x:c r="I4" s="13" t="n"/>
      <x:c r="J4" s="12" t="n"/>
      <x:c r="K4" s="12" t="n"/>
      <x:c r="L4" s="11" t="n"/>
      <x:c r="M4" s="12" t="n"/>
      <x:c r="N4" s="11" t="n"/>
      <x:c r="O4" s="12" t="n"/>
      <x:c r="P4" s="11" t="n"/>
      <x:c r="Q4" s="13" t="n"/>
      <x:c r="R4" s="12" t="n"/>
      <x:c r="S4" s="12" t="n"/>
      <x:c r="T4" s="11" t="n"/>
      <x:c r="U4" s="11" t="n"/>
      <x:c r="V4" s="12" t="str">
        <x:f>IF(OR(B4="Sell Cash-Secured Put",B4="Sell Covered Call"),D4*100*E4,"")</x:f>
      </x:c>
      <x:c r="W4" s="12" t="str">
        <x:f>IF(AND(B4="Sell Cash-Secured Put",P4="Open"),C4*100*E4,"")</x:f>
      </x:c>
      <x:c r="X4" s="14" t="str">
        <x:f>IF(AND(B4="Sell Cash-Secured Put",M4&lt;&gt;""),(M4-C4)/M4,"")</x:f>
      </x:c>
      <x:c r="Y4" s="12" t="str">
        <x:f>IF(B4="Sell Cash-Secured Put",C4-D4,IF(B4="Sell Covered Call",C4+D4,""))</x:f>
      </x:c>
      <x:c r="Z4" s="12" t="str">
        <x:f>IF(OR(P4&lt;&gt;"Open",O4=""),"",IF(B4="Sell Cash-Secured Put",MAX(C4-O4,0)*100*E4,IF(B4="Sell Covered Call",MAX(O4-C4,0)*100*E4,"")))</x:f>
      </x:c>
      <x:c r="AA4" s="12" t="str">
        <x:f>IF(P4&lt;&gt;"Open","",IF(OR(B4="Sell Cash-Secured Put",B4="Sell Covered Call"),V4-Z4-J4-K4,""))</x:f>
      </x:c>
      <x:c r="AB4" s="12" t="n">
        <x:f>IF(P4="Buy to Close",(D4-R4)*100*E4-J4-K4,IF(OR(P4="Assigned",P4="Expired Worthless",P4="Called Away"),V4-J4-K4,0))</x:f>
        <x:v>0</x:v>
      </x:c>
      <x:c r="AC4" s="12" t="str">
        <x:f>IF(AND(P4="Assigned",OR(AD4="",AD4="Holding"),O4&lt;&gt;""),(O4-C4)*100*E4,IF(AND(B4="Own Shares",P4="Open",O4&lt;&gt;""),(O4-G4)*F4,""))</x:f>
      </x:c>
      <x:c r="AD4" s="11" t="n"/>
      <x:c r="AE4" s="11" t="str">
        <x:f>IF(AND(P4="Assigned",OR(AD4="",AD4="Holding")),E4*100,IF(AND(B4="Own Shares",P4="Open"),F4,""))</x:f>
      </x:c>
      <x:c r="AF4" s="12" t="str">
        <x:f>IF(AND(P4="Assigned",OR(AD4="",AD4="Holding")),C4,IF(AND(B4="Own Shares",P4="Open"),G4,""))</x:f>
      </x:c>
      <x:c r="AG4" s="12" t="str">
        <x:f>IF(AND(B4="Own Shares",P4="Sold",S4&lt;&gt;""),(S4-G4)*F4-J4-K4,IF(AND(P4="Assigned",AD4="Sold",S4&lt;&gt;""),(S4-C4)*E4*100,""))</x:f>
      </x:c>
    </x:row>
    <x:row r="5">
      <x:c r="A5" s="11" t="n"/>
      <x:c r="B5" s="11" t="n"/>
      <x:c r="C5" s="12" t="n"/>
      <x:c r="D5" s="12" t="n"/>
      <x:c r="E5" s="11" t="n"/>
      <x:c r="F5" s="11" t="n"/>
      <x:c r="G5" s="12" t="n"/>
      <x:c r="H5" s="13" t="n"/>
      <x:c r="I5" s="13" t="n"/>
      <x:c r="J5" s="12" t="n"/>
      <x:c r="K5" s="12" t="n"/>
      <x:c r="L5" s="11" t="n"/>
      <x:c r="M5" s="12" t="n"/>
      <x:c r="N5" s="11" t="n"/>
      <x:c r="O5" s="12" t="n"/>
      <x:c r="P5" s="11" t="n"/>
      <x:c r="Q5" s="13" t="n"/>
      <x:c r="R5" s="12" t="n"/>
      <x:c r="S5" s="12" t="n"/>
      <x:c r="T5" s="11" t="n"/>
      <x:c r="U5" s="11" t="n"/>
      <x:c r="V5" s="12" t="str">
        <x:f>IF(OR(B5="Sell Cash-Secured Put",B5="Sell Covered Call"),D5*100*E5,"")</x:f>
      </x:c>
      <x:c r="W5" s="12" t="str">
        <x:f>IF(AND(B5="Sell Cash-Secured Put",P5="Open"),C5*100*E5,"")</x:f>
      </x:c>
      <x:c r="X5" s="14" t="str">
        <x:f>IF(AND(B5="Sell Cash-Secured Put",M5&lt;&gt;""),(M5-C5)/M5,"")</x:f>
      </x:c>
      <x:c r="Y5" s="12" t="str">
        <x:f>IF(B5="Sell Cash-Secured Put",C5-D5,IF(B5="Sell Covered Call",C5+D5,""))</x:f>
      </x:c>
      <x:c r="Z5" s="12" t="str">
        <x:f>IF(OR(P5&lt;&gt;"Open",O5=""),"",IF(B5="Sell Cash-Secured Put",MAX(C5-O5,0)*100*E5,IF(B5="Sell Covered Call",MAX(O5-C5,0)*100*E5,"")))</x:f>
      </x:c>
      <x:c r="AA5" s="12" t="str">
        <x:f>IF(P5&lt;&gt;"Open","",IF(OR(B5="Sell Cash-Secured Put",B5="Sell Covered Call"),V5-Z5-J5-K5,""))</x:f>
      </x:c>
      <x:c r="AB5" s="12" t="n">
        <x:f>IF(P5="Buy to Close",(D5-R5)*100*E5-J5-K5,IF(OR(P5="Assigned",P5="Expired Worthless",P5="Called Away"),V5-J5-K5,0))</x:f>
        <x:v>0</x:v>
      </x:c>
      <x:c r="AC5" s="12" t="str">
        <x:f>IF(AND(P5="Assigned",OR(AD5="",AD5="Holding"),O5&lt;&gt;""),(O5-C5)*100*E5,IF(AND(B5="Own Shares",P5="Open",O5&lt;&gt;""),(O5-G5)*F5,""))</x:f>
      </x:c>
      <x:c r="AD5" s="11" t="n"/>
      <x:c r="AE5" s="11" t="str">
        <x:f>IF(AND(P5="Assigned",OR(AD5="",AD5="Holding")),E5*100,IF(AND(B5="Own Shares",P5="Open"),F5,""))</x:f>
      </x:c>
      <x:c r="AF5" s="12" t="str">
        <x:f>IF(AND(P5="Assigned",OR(AD5="",AD5="Holding")),C5,IF(AND(B5="Own Shares",P5="Open"),G5,""))</x:f>
      </x:c>
      <x:c r="AG5" s="12" t="str">
        <x:f>IF(AND(B5="Own Shares",P5="Sold",S5&lt;&gt;""),(S5-G5)*F5-J5-K5,IF(AND(P5="Assigned",AD5="Sold",S5&lt;&gt;""),(S5-C5)*E5*100,""))</x:f>
      </x:c>
    </x:row>
    <x:row r="6">
      <x:c r="A6" s="11" t="n"/>
      <x:c r="B6" s="11" t="n"/>
      <x:c r="C6" s="12" t="n"/>
      <x:c r="D6" s="12" t="n"/>
      <x:c r="E6" s="11" t="n"/>
      <x:c r="F6" s="11" t="n"/>
      <x:c r="G6" s="12" t="n"/>
      <x:c r="H6" s="13" t="n"/>
      <x:c r="I6" s="13" t="n"/>
      <x:c r="J6" s="12" t="n"/>
      <x:c r="K6" s="12" t="n"/>
      <x:c r="L6" s="11" t="n"/>
      <x:c r="M6" s="12" t="n"/>
      <x:c r="N6" s="11" t="n"/>
      <x:c r="O6" s="12" t="n"/>
      <x:c r="P6" s="11" t="n"/>
      <x:c r="Q6" s="13" t="n"/>
      <x:c r="R6" s="12" t="n"/>
      <x:c r="S6" s="12" t="n"/>
      <x:c r="T6" s="11" t="n"/>
      <x:c r="U6" s="11" t="n"/>
      <x:c r="V6" s="12" t="str">
        <x:f>IF(OR(B6="Sell Cash-Secured Put",B6="Sell Covered Call"),D6*100*E6,"")</x:f>
      </x:c>
      <x:c r="W6" s="12" t="str">
        <x:f>IF(AND(B6="Sell Cash-Secured Put",P6="Open"),C6*100*E6,"")</x:f>
      </x:c>
      <x:c r="X6" s="14" t="str">
        <x:f>IF(AND(B6="Sell Cash-Secured Put",M6&lt;&gt;""),(M6-C6)/M6,"")</x:f>
      </x:c>
      <x:c r="Y6" s="12" t="str">
        <x:f>IF(B6="Sell Cash-Secured Put",C6-D6,IF(B6="Sell Covered Call",C6+D6,""))</x:f>
      </x:c>
      <x:c r="Z6" s="12" t="str">
        <x:f>IF(OR(P6&lt;&gt;"Open",O6=""),"",IF(B6="Sell Cash-Secured Put",MAX(C6-O6,0)*100*E6,IF(B6="Sell Covered Call",MAX(O6-C6,0)*100*E6,"")))</x:f>
      </x:c>
      <x:c r="AA6" s="12" t="str">
        <x:f>IF(P6&lt;&gt;"Open","",IF(OR(B6="Sell Cash-Secured Put",B6="Sell Covered Call"),V6-Z6-J6-K6,""))</x:f>
      </x:c>
      <x:c r="AB6" s="12" t="n">
        <x:f>IF(P6="Buy to Close",(D6-R6)*100*E6-J6-K6,IF(OR(P6="Assigned",P6="Expired Worthless",P6="Called Away"),V6-J6-K6,0))</x:f>
        <x:v>0</x:v>
      </x:c>
      <x:c r="AC6" s="12" t="str">
        <x:f>IF(AND(P6="Assigned",OR(AD6="",AD6="Holding"),O6&lt;&gt;""),(O6-C6)*100*E6,IF(AND(B6="Own Shares",P6="Open",O6&lt;&gt;""),(O6-G6)*F6,""))</x:f>
      </x:c>
      <x:c r="AD6" s="11" t="n"/>
      <x:c r="AE6" s="11" t="str">
        <x:f>IF(AND(P6="Assigned",OR(AD6="",AD6="Holding")),E6*100,IF(AND(B6="Own Shares",P6="Open"),F6,""))</x:f>
      </x:c>
      <x:c r="AF6" s="12" t="str">
        <x:f>IF(AND(P6="Assigned",OR(AD6="",AD6="Holding")),C6,IF(AND(B6="Own Shares",P6="Open"),G6,""))</x:f>
      </x:c>
      <x:c r="AG6" s="12" t="str">
        <x:f>IF(AND(B6="Own Shares",P6="Sold",S6&lt;&gt;""),(S6-G6)*F6-J6-K6,IF(AND(P6="Assigned",AD6="Sold",S6&lt;&gt;""),(S6-C6)*E6*100,""))</x:f>
      </x:c>
    </x:row>
    <x:row r="7">
      <x:c r="A7" s="11" t="n"/>
      <x:c r="B7" s="11" t="n"/>
      <x:c r="C7" s="12" t="n"/>
      <x:c r="D7" s="12" t="n"/>
      <x:c r="E7" s="11" t="n"/>
      <x:c r="F7" s="11" t="n"/>
      <x:c r="G7" s="12" t="n"/>
      <x:c r="H7" s="13" t="n"/>
      <x:c r="I7" s="13" t="n"/>
      <x:c r="J7" s="12" t="n"/>
      <x:c r="K7" s="12" t="n"/>
      <x:c r="L7" s="11" t="n"/>
      <x:c r="M7" s="12" t="n"/>
      <x:c r="N7" s="11" t="n"/>
      <x:c r="O7" s="12" t="n"/>
      <x:c r="P7" s="11" t="n"/>
      <x:c r="Q7" s="13" t="n"/>
      <x:c r="R7" s="12" t="n"/>
      <x:c r="S7" s="12" t="n"/>
      <x:c r="T7" s="11" t="n"/>
      <x:c r="U7" s="11" t="n"/>
      <x:c r="V7" s="12" t="str">
        <x:f>IF(OR(B7="Sell Cash-Secured Put",B7="Sell Covered Call"),D7*100*E7,"")</x:f>
      </x:c>
      <x:c r="W7" s="12" t="str">
        <x:f>IF(AND(B7="Sell Cash-Secured Put",P7="Open"),C7*100*E7,"")</x:f>
      </x:c>
      <x:c r="X7" s="14" t="str">
        <x:f>IF(AND(B7="Sell Cash-Secured Put",M7&lt;&gt;""),(M7-C7)/M7,"")</x:f>
      </x:c>
      <x:c r="Y7" s="12" t="str">
        <x:f>IF(B7="Sell Cash-Secured Put",C7-D7,IF(B7="Sell Covered Call",C7+D7,""))</x:f>
      </x:c>
      <x:c r="Z7" s="12" t="str">
        <x:f>IF(OR(P7&lt;&gt;"Open",O7=""),"",IF(B7="Sell Cash-Secured Put",MAX(C7-O7,0)*100*E7,IF(B7="Sell Covered Call",MAX(O7-C7,0)*100*E7,"")))</x:f>
      </x:c>
      <x:c r="AA7" s="12" t="str">
        <x:f>IF(P7&lt;&gt;"Open","",IF(OR(B7="Sell Cash-Secured Put",B7="Sell Covered Call"),V7-Z7-J7-K7,""))</x:f>
      </x:c>
      <x:c r="AB7" s="12" t="n">
        <x:f>IF(P7="Buy to Close",(D7-R7)*100*E7-J7-K7,IF(OR(P7="Assigned",P7="Expired Worthless",P7="Called Away"),V7-J7-K7,0))</x:f>
        <x:v>0</x:v>
      </x:c>
      <x:c r="AC7" s="12" t="str">
        <x:f>IF(AND(P7="Assigned",OR(AD7="",AD7="Holding"),O7&lt;&gt;""),(O7-C7)*100*E7,IF(AND(B7="Own Shares",P7="Open",O7&lt;&gt;""),(O7-G7)*F7,""))</x:f>
      </x:c>
      <x:c r="AD7" s="11" t="n"/>
      <x:c r="AE7" s="11" t="str">
        <x:f>IF(AND(P7="Assigned",OR(AD7="",AD7="Holding")),E7*100,IF(AND(B7="Own Shares",P7="Open"),F7,""))</x:f>
      </x:c>
      <x:c r="AF7" s="12" t="str">
        <x:f>IF(AND(P7="Assigned",OR(AD7="",AD7="Holding")),C7,IF(AND(B7="Own Shares",P7="Open"),G7,""))</x:f>
      </x:c>
      <x:c r="AG7" s="12" t="str">
        <x:f>IF(AND(B7="Own Shares",P7="Sold",S7&lt;&gt;""),(S7-G7)*F7-J7-K7,IF(AND(P7="Assigned",AD7="Sold",S7&lt;&gt;""),(S7-C7)*E7*100,""))</x:f>
      </x:c>
    </x:row>
    <x:row r="8">
      <x:c r="A8" s="11" t="n"/>
      <x:c r="B8" s="11" t="n"/>
      <x:c r="C8" s="12" t="n"/>
      <x:c r="D8" s="12" t="n"/>
      <x:c r="E8" s="11" t="n"/>
      <x:c r="F8" s="11" t="n"/>
      <x:c r="G8" s="12" t="n"/>
      <x:c r="H8" s="13" t="n"/>
      <x:c r="I8" s="13" t="n"/>
      <x:c r="J8" s="12" t="n"/>
      <x:c r="K8" s="12" t="n"/>
      <x:c r="L8" s="11" t="n"/>
      <x:c r="M8" s="12" t="n"/>
      <x:c r="N8" s="11" t="n"/>
      <x:c r="O8" s="12" t="n"/>
      <x:c r="P8" s="11" t="n"/>
      <x:c r="Q8" s="13" t="n"/>
      <x:c r="R8" s="12" t="n"/>
      <x:c r="S8" s="12" t="n"/>
      <x:c r="T8" s="11" t="n"/>
      <x:c r="U8" s="11" t="n"/>
      <x:c r="V8" s="12" t="str">
        <x:f>IF(OR(B8="Sell Cash-Secured Put",B8="Sell Covered Call"),D8*100*E8,"")</x:f>
      </x:c>
      <x:c r="W8" s="12" t="str">
        <x:f>IF(AND(B8="Sell Cash-Secured Put",P8="Open"),C8*100*E8,"")</x:f>
      </x:c>
      <x:c r="X8" s="14" t="str">
        <x:f>IF(AND(B8="Sell Cash-Secured Put",M8&lt;&gt;""),(M8-C8)/M8,"")</x:f>
      </x:c>
      <x:c r="Y8" s="12" t="str">
        <x:f>IF(B8="Sell Cash-Secured Put",C8-D8,IF(B8="Sell Covered Call",C8+D8,""))</x:f>
      </x:c>
      <x:c r="Z8" s="12" t="str">
        <x:f>IF(OR(P8&lt;&gt;"Open",O8=""),"",IF(B8="Sell Cash-Secured Put",MAX(C8-O8,0)*100*E8,IF(B8="Sell Covered Call",MAX(O8-C8,0)*100*E8,"")))</x:f>
      </x:c>
      <x:c r="AA8" s="12" t="str">
        <x:f>IF(P8&lt;&gt;"Open","",IF(OR(B8="Sell Cash-Secured Put",B8="Sell Covered Call"),V8-Z8-J8-K8,""))</x:f>
      </x:c>
      <x:c r="AB8" s="12" t="n">
        <x:f>IF(P8="Buy to Close",(D8-R8)*100*E8-J8-K8,IF(OR(P8="Assigned",P8="Expired Worthless",P8="Called Away"),V8-J8-K8,0))</x:f>
        <x:v>0</x:v>
      </x:c>
      <x:c r="AC8" s="12" t="str">
        <x:f>IF(AND(P8="Assigned",OR(AD8="",AD8="Holding"),O8&lt;&gt;""),(O8-C8)*100*E8,IF(AND(B8="Own Shares",P8="Open",O8&lt;&gt;""),(O8-G8)*F8,""))</x:f>
      </x:c>
      <x:c r="AD8" s="11" t="n"/>
      <x:c r="AE8" s="11" t="str">
        <x:f>IF(AND(P8="Assigned",OR(AD8="",AD8="Holding")),E8*100,IF(AND(B8="Own Shares",P8="Open"),F8,""))</x:f>
      </x:c>
      <x:c r="AF8" s="12" t="str">
        <x:f>IF(AND(P8="Assigned",OR(AD8="",AD8="Holding")),C8,IF(AND(B8="Own Shares",P8="Open"),G8,""))</x:f>
      </x:c>
      <x:c r="AG8" s="12" t="str">
        <x:f>IF(AND(B8="Own Shares",P8="Sold",S8&lt;&gt;""),(S8-G8)*F8-J8-K8,IF(AND(P8="Assigned",AD8="Sold",S8&lt;&gt;""),(S8-C8)*E8*100,""))</x:f>
      </x:c>
    </x:row>
    <x:row r="9">
      <x:c r="A9" s="11" t="n"/>
      <x:c r="B9" s="11" t="n"/>
      <x:c r="C9" s="12" t="n"/>
      <x:c r="D9" s="12" t="n"/>
      <x:c r="E9" s="11" t="n"/>
      <x:c r="F9" s="11" t="n"/>
      <x:c r="G9" s="12" t="n"/>
      <x:c r="H9" s="13" t="n"/>
      <x:c r="I9" s="13" t="n"/>
      <x:c r="J9" s="12" t="n"/>
      <x:c r="K9" s="12" t="n"/>
      <x:c r="L9" s="11" t="n"/>
      <x:c r="M9" s="12" t="n"/>
      <x:c r="N9" s="11" t="n"/>
      <x:c r="O9" s="12" t="n"/>
      <x:c r="P9" s="11" t="n"/>
      <x:c r="Q9" s="13" t="n"/>
      <x:c r="R9" s="12" t="n"/>
      <x:c r="S9" s="12" t="n"/>
      <x:c r="T9" s="11" t="n"/>
      <x:c r="U9" s="11" t="n"/>
      <x:c r="V9" s="12" t="str">
        <x:f>IF(OR(B9="Sell Cash-Secured Put",B9="Sell Covered Call"),D9*100*E9,"")</x:f>
      </x:c>
      <x:c r="W9" s="12" t="str">
        <x:f>IF(AND(B9="Sell Cash-Secured Put",P9="Open"),C9*100*E9,"")</x:f>
      </x:c>
      <x:c r="X9" s="14" t="str">
        <x:f>IF(AND(B9="Sell Cash-Secured Put",M9&lt;&gt;""),(M9-C9)/M9,"")</x:f>
      </x:c>
      <x:c r="Y9" s="12" t="str">
        <x:f>IF(B9="Sell Cash-Secured Put",C9-D9,IF(B9="Sell Covered Call",C9+D9,""))</x:f>
      </x:c>
      <x:c r="Z9" s="12" t="str">
        <x:f>IF(OR(P9&lt;&gt;"Open",O9=""),"",IF(B9="Sell Cash-Secured Put",MAX(C9-O9,0)*100*E9,IF(B9="Sell Covered Call",MAX(O9-C9,0)*100*E9,"")))</x:f>
      </x:c>
      <x:c r="AA9" s="12" t="str">
        <x:f>IF(P9&lt;&gt;"Open","",IF(OR(B9="Sell Cash-Secured Put",B9="Sell Covered Call"),V9-Z9-J9-K9,""))</x:f>
      </x:c>
      <x:c r="AB9" s="12" t="n">
        <x:f>IF(P9="Buy to Close",(D9-R9)*100*E9-J9-K9,IF(OR(P9="Assigned",P9="Expired Worthless",P9="Called Away"),V9-J9-K9,0))</x:f>
        <x:v>0</x:v>
      </x:c>
      <x:c r="AC9" s="12" t="str">
        <x:f>IF(AND(P9="Assigned",OR(AD9="",AD9="Holding"),O9&lt;&gt;""),(O9-C9)*100*E9,IF(AND(B9="Own Shares",P9="Open",O9&lt;&gt;""),(O9-G9)*F9,""))</x:f>
      </x:c>
      <x:c r="AD9" s="11" t="n"/>
      <x:c r="AE9" s="11" t="str">
        <x:f>IF(AND(P9="Assigned",OR(AD9="",AD9="Holding")),E9*100,IF(AND(B9="Own Shares",P9="Open"),F9,""))</x:f>
      </x:c>
      <x:c r="AF9" s="12" t="str">
        <x:f>IF(AND(P9="Assigned",OR(AD9="",AD9="Holding")),C9,IF(AND(B9="Own Shares",P9="Open"),G9,""))</x:f>
      </x:c>
      <x:c r="AG9" s="12" t="str">
        <x:f>IF(AND(B9="Own Shares",P9="Sold",S9&lt;&gt;""),(S9-G9)*F9-J9-K9,IF(AND(P9="Assigned",AD9="Sold",S9&lt;&gt;""),(S9-C9)*E9*100,""))</x:f>
      </x:c>
    </x:row>
    <x:row r="10">
      <x:c r="A10" s="11" t="n"/>
      <x:c r="B10" s="11" t="n"/>
      <x:c r="C10" s="12" t="n"/>
      <x:c r="D10" s="12" t="n"/>
      <x:c r="E10" s="11" t="n"/>
      <x:c r="F10" s="11" t="n"/>
      <x:c r="G10" s="12" t="n"/>
      <x:c r="H10" s="13" t="n"/>
      <x:c r="I10" s="13" t="n"/>
      <x:c r="J10" s="12" t="n"/>
      <x:c r="K10" s="12" t="n"/>
      <x:c r="L10" s="11" t="n"/>
      <x:c r="M10" s="12" t="n"/>
      <x:c r="N10" s="11" t="n"/>
      <x:c r="O10" s="12" t="n"/>
      <x:c r="P10" s="11" t="n"/>
      <x:c r="Q10" s="13" t="n"/>
      <x:c r="R10" s="12" t="n"/>
      <x:c r="S10" s="12" t="n"/>
      <x:c r="T10" s="11" t="n"/>
      <x:c r="U10" s="11" t="n"/>
      <x:c r="V10" s="12" t="str">
        <x:f>IF(OR(B10="Sell Cash-Secured Put",B10="Sell Covered Call"),D10*100*E10,"")</x:f>
      </x:c>
      <x:c r="W10" s="12" t="str">
        <x:f>IF(AND(B10="Sell Cash-Secured Put",P10="Open"),C10*100*E10,"")</x:f>
      </x:c>
      <x:c r="X10" s="14" t="str">
        <x:f>IF(AND(B10="Sell Cash-Secured Put",M10&lt;&gt;""),(M10-C10)/M10,"")</x:f>
      </x:c>
      <x:c r="Y10" s="12" t="str">
        <x:f>IF(B10="Sell Cash-Secured Put",C10-D10,IF(B10="Sell Covered Call",C10+D10,""))</x:f>
      </x:c>
      <x:c r="Z10" s="12" t="str">
        <x:f>IF(OR(P10&lt;&gt;"Open",O10=""),"",IF(B10="Sell Cash-Secured Put",MAX(C10-O10,0)*100*E10,IF(B10="Sell Covered Call",MAX(O10-C10,0)*100*E10,"")))</x:f>
      </x:c>
      <x:c r="AA10" s="12" t="str">
        <x:f>IF(P10&lt;&gt;"Open","",IF(OR(B10="Sell Cash-Secured Put",B10="Sell Covered Call"),V10-Z10-J10-K10,""))</x:f>
      </x:c>
      <x:c r="AB10" s="12" t="n">
        <x:f>IF(P10="Buy to Close",(D10-R10)*100*E10-J10-K10,IF(OR(P10="Assigned",P10="Expired Worthless",P10="Called Away"),V10-J10-K10,0))</x:f>
        <x:v>0</x:v>
      </x:c>
      <x:c r="AC10" s="12" t="str">
        <x:f>IF(AND(P10="Assigned",OR(AD10="",AD10="Holding"),O10&lt;&gt;""),(O10-C10)*100*E10,IF(AND(B10="Own Shares",P10="Open",O10&lt;&gt;""),(O10-G10)*F10,""))</x:f>
      </x:c>
      <x:c r="AD10" s="11" t="n"/>
      <x:c r="AE10" s="11" t="str">
        <x:f>IF(AND(P10="Assigned",OR(AD10="",AD10="Holding")),E10*100,IF(AND(B10="Own Shares",P10="Open"),F10,""))</x:f>
      </x:c>
      <x:c r="AF10" s="12" t="str">
        <x:f>IF(AND(P10="Assigned",OR(AD10="",AD10="Holding")),C10,IF(AND(B10="Own Shares",P10="Open"),G10,""))</x:f>
      </x:c>
      <x:c r="AG10" s="12" t="str">
        <x:f>IF(AND(B10="Own Shares",P10="Sold",S10&lt;&gt;""),(S10-G10)*F10-J10-K10,IF(AND(P10="Assigned",AD10="Sold",S10&lt;&gt;""),(S10-C10)*E10*100,""))</x:f>
      </x:c>
    </x:row>
    <x:row r="11">
      <x:c r="A11" s="11" t="n"/>
      <x:c r="B11" s="11" t="n"/>
      <x:c r="C11" s="12" t="n"/>
      <x:c r="D11" s="12" t="n"/>
      <x:c r="E11" s="11" t="n"/>
      <x:c r="F11" s="11" t="n"/>
      <x:c r="G11" s="12" t="n"/>
      <x:c r="H11" s="13" t="n"/>
      <x:c r="I11" s="13" t="n"/>
      <x:c r="J11" s="12" t="n"/>
      <x:c r="K11" s="12" t="n"/>
      <x:c r="L11" s="11" t="n"/>
      <x:c r="M11" s="12" t="n"/>
      <x:c r="N11" s="11" t="n"/>
      <x:c r="O11" s="12" t="n"/>
      <x:c r="P11" s="11" t="n"/>
      <x:c r="Q11" s="13" t="n"/>
      <x:c r="R11" s="12" t="n"/>
      <x:c r="S11" s="12" t="n"/>
      <x:c r="T11" s="11" t="n"/>
      <x:c r="U11" s="11" t="n"/>
      <x:c r="V11" s="12" t="str">
        <x:f>IF(OR(B11="Sell Cash-Secured Put",B11="Sell Covered Call"),D11*100*E11,"")</x:f>
      </x:c>
      <x:c r="W11" s="12" t="str">
        <x:f>IF(AND(B11="Sell Cash-Secured Put",P11="Open"),C11*100*E11,"")</x:f>
      </x:c>
      <x:c r="X11" s="14" t="str">
        <x:f>IF(AND(B11="Sell Cash-Secured Put",M11&lt;&gt;""),(M11-C11)/M11,"")</x:f>
      </x:c>
      <x:c r="Y11" s="12" t="str">
        <x:f>IF(B11="Sell Cash-Secured Put",C11-D11,IF(B11="Sell Covered Call",C11+D11,""))</x:f>
      </x:c>
      <x:c r="Z11" s="12" t="str">
        <x:f>IF(OR(P11&lt;&gt;"Open",O11=""),"",IF(B11="Sell Cash-Secured Put",MAX(C11-O11,0)*100*E11,IF(B11="Sell Covered Call",MAX(O11-C11,0)*100*E11,"")))</x:f>
      </x:c>
      <x:c r="AA11" s="12" t="str">
        <x:f>IF(P11&lt;&gt;"Open","",IF(OR(B11="Sell Cash-Secured Put",B11="Sell Covered Call"),V11-Z11-J11-K11,""))</x:f>
      </x:c>
      <x:c r="AB11" s="12" t="n">
        <x:f>IF(P11="Buy to Close",(D11-R11)*100*E11-J11-K11,IF(OR(P11="Assigned",P11="Expired Worthless",P11="Called Away"),V11-J11-K11,0))</x:f>
        <x:v>0</x:v>
      </x:c>
      <x:c r="AC11" s="12" t="str">
        <x:f>IF(AND(P11="Assigned",OR(AD11="",AD11="Holding"),O11&lt;&gt;""),(O11-C11)*100*E11,IF(AND(B11="Own Shares",P11="Open",O11&lt;&gt;""),(O11-G11)*F11,""))</x:f>
      </x:c>
      <x:c r="AD11" s="11" t="n"/>
      <x:c r="AE11" s="11" t="str">
        <x:f>IF(AND(P11="Assigned",OR(AD11="",AD11="Holding")),E11*100,IF(AND(B11="Own Shares",P11="Open"),F11,""))</x:f>
      </x:c>
      <x:c r="AF11" s="12" t="str">
        <x:f>IF(AND(P11="Assigned",OR(AD11="",AD11="Holding")),C11,IF(AND(B11="Own Shares",P11="Open"),G11,""))</x:f>
      </x:c>
      <x:c r="AG11" s="12" t="str">
        <x:f>IF(AND(B11="Own Shares",P11="Sold",S11&lt;&gt;""),(S11-G11)*F11-J11-K11,IF(AND(P11="Assigned",AD11="Sold",S11&lt;&gt;""),(S11-C11)*E11*100,""))</x:f>
      </x:c>
    </x:row>
    <x:row r="12">
      <x:c r="A12" s="11" t="n"/>
      <x:c r="B12" s="11" t="n"/>
      <x:c r="C12" s="12" t="n"/>
      <x:c r="D12" s="12" t="n"/>
      <x:c r="E12" s="11" t="n"/>
      <x:c r="F12" s="11" t="n"/>
      <x:c r="G12" s="12" t="n"/>
      <x:c r="H12" s="13" t="n"/>
      <x:c r="I12" s="13" t="n"/>
      <x:c r="J12" s="12" t="n"/>
      <x:c r="K12" s="12" t="n"/>
      <x:c r="L12" s="11" t="n"/>
      <x:c r="M12" s="12" t="n"/>
      <x:c r="N12" s="11" t="n"/>
      <x:c r="O12" s="12" t="n"/>
      <x:c r="P12" s="11" t="n"/>
      <x:c r="Q12" s="13" t="n"/>
      <x:c r="R12" s="12" t="n"/>
      <x:c r="S12" s="12" t="n"/>
      <x:c r="T12" s="11" t="n"/>
      <x:c r="U12" s="11" t="n"/>
      <x:c r="V12" s="12" t="str">
        <x:f>IF(OR(B12="Sell Cash-Secured Put",B12="Sell Covered Call"),D12*100*E12,"")</x:f>
      </x:c>
      <x:c r="W12" s="12" t="str">
        <x:f>IF(AND(B12="Sell Cash-Secured Put",P12="Open"),C12*100*E12,"")</x:f>
      </x:c>
      <x:c r="X12" s="14" t="str">
        <x:f>IF(AND(B12="Sell Cash-Secured Put",M12&lt;&gt;""),(M12-C12)/M12,"")</x:f>
      </x:c>
      <x:c r="Y12" s="12" t="str">
        <x:f>IF(B12="Sell Cash-Secured Put",C12-D12,IF(B12="Sell Covered Call",C12+D12,""))</x:f>
      </x:c>
      <x:c r="Z12" s="12" t="str">
        <x:f>IF(OR(P12&lt;&gt;"Open",O12=""),"",IF(B12="Sell Cash-Secured Put",MAX(C12-O12,0)*100*E12,IF(B12="Sell Covered Call",MAX(O12-C12,0)*100*E12,"")))</x:f>
      </x:c>
      <x:c r="AA12" s="12" t="str">
        <x:f>IF(P12&lt;&gt;"Open","",IF(OR(B12="Sell Cash-Secured Put",B12="Sell Covered Call"),V12-Z12-J12-K12,""))</x:f>
      </x:c>
      <x:c r="AB12" s="12" t="n">
        <x:f>IF(P12="Buy to Close",(D12-R12)*100*E12-J12-K12,IF(OR(P12="Assigned",P12="Expired Worthless",P12="Called Away"),V12-J12-K12,0))</x:f>
        <x:v>0</x:v>
      </x:c>
      <x:c r="AC12" s="12" t="str">
        <x:f>IF(AND(P12="Assigned",OR(AD12="",AD12="Holding"),O12&lt;&gt;""),(O12-C12)*100*E12,IF(AND(B12="Own Shares",P12="Open",O12&lt;&gt;""),(O12-G12)*F12,""))</x:f>
      </x:c>
      <x:c r="AD12" s="11" t="n"/>
      <x:c r="AE12" s="11" t="str">
        <x:f>IF(AND(P12="Assigned",OR(AD12="",AD12="Holding")),E12*100,IF(AND(B12="Own Shares",P12="Open"),F12,""))</x:f>
      </x:c>
      <x:c r="AF12" s="12" t="str">
        <x:f>IF(AND(P12="Assigned",OR(AD12="",AD12="Holding")),C12,IF(AND(B12="Own Shares",P12="Open"),G12,""))</x:f>
      </x:c>
      <x:c r="AG12" s="12" t="str">
        <x:f>IF(AND(B12="Own Shares",P12="Sold",S12&lt;&gt;""),(S12-G12)*F12-J12-K12,IF(AND(P12="Assigned",AD12="Sold",S12&lt;&gt;""),(S12-C12)*E12*100,""))</x:f>
      </x:c>
    </x:row>
    <x:row r="13">
      <x:c r="A13" s="11" t="n"/>
      <x:c r="B13" s="11" t="n"/>
      <x:c r="C13" s="12" t="n"/>
      <x:c r="D13" s="12" t="n"/>
      <x:c r="E13" s="11" t="n"/>
      <x:c r="F13" s="11" t="n"/>
      <x:c r="G13" s="12" t="n"/>
      <x:c r="H13" s="13" t="n"/>
      <x:c r="I13" s="13" t="n"/>
      <x:c r="J13" s="12" t="n"/>
      <x:c r="K13" s="12" t="n"/>
      <x:c r="L13" s="11" t="n"/>
      <x:c r="M13" s="12" t="n"/>
      <x:c r="N13" s="11" t="n"/>
      <x:c r="O13" s="12" t="n"/>
      <x:c r="P13" s="11" t="n"/>
      <x:c r="Q13" s="13" t="n"/>
      <x:c r="R13" s="12" t="n"/>
      <x:c r="S13" s="12" t="n"/>
      <x:c r="T13" s="11" t="n"/>
      <x:c r="U13" s="11" t="n"/>
      <x:c r="V13" s="12" t="str">
        <x:f>IF(OR(B13="Sell Cash-Secured Put",B13="Sell Covered Call"),D13*100*E13,"")</x:f>
      </x:c>
      <x:c r="W13" s="12" t="str">
        <x:f>IF(AND(B13="Sell Cash-Secured Put",P13="Open"),C13*100*E13,"")</x:f>
      </x:c>
      <x:c r="X13" s="14" t="str">
        <x:f>IF(AND(B13="Sell Cash-Secured Put",M13&lt;&gt;""),(M13-C13)/M13,"")</x:f>
      </x:c>
      <x:c r="Y13" s="12" t="str">
        <x:f>IF(B13="Sell Cash-Secured Put",C13-D13,IF(B13="Sell Covered Call",C13+D13,""))</x:f>
      </x:c>
      <x:c r="Z13" s="12" t="str">
        <x:f>IF(OR(P13&lt;&gt;"Open",O13=""),"",IF(B13="Sell Cash-Secured Put",MAX(C13-O13,0)*100*E13,IF(B13="Sell Covered Call",MAX(O13-C13,0)*100*E13,"")))</x:f>
      </x:c>
      <x:c r="AA13" s="12" t="str">
        <x:f>IF(P13&lt;&gt;"Open","",IF(OR(B13="Sell Cash-Secured Put",B13="Sell Covered Call"),V13-Z13-J13-K13,""))</x:f>
      </x:c>
      <x:c r="AB13" s="12" t="n">
        <x:f>IF(P13="Buy to Close",(D13-R13)*100*E13-J13-K13,IF(OR(P13="Assigned",P13="Expired Worthless",P13="Called Away"),V13-J13-K13,0))</x:f>
        <x:v>0</x:v>
      </x:c>
      <x:c r="AC13" s="12" t="str">
        <x:f>IF(AND(P13="Assigned",OR(AD13="",AD13="Holding"),O13&lt;&gt;""),(O13-C13)*100*E13,IF(AND(B13="Own Shares",P13="Open",O13&lt;&gt;""),(O13-G13)*F13,""))</x:f>
      </x:c>
      <x:c r="AD13" s="11" t="n"/>
      <x:c r="AE13" s="11" t="str">
        <x:f>IF(AND(P13="Assigned",OR(AD13="",AD13="Holding")),E13*100,IF(AND(B13="Own Shares",P13="Open"),F13,""))</x:f>
      </x:c>
      <x:c r="AF13" s="12" t="str">
        <x:f>IF(AND(P13="Assigned",OR(AD13="",AD13="Holding")),C13,IF(AND(B13="Own Shares",P13="Open"),G13,""))</x:f>
      </x:c>
      <x:c r="AG13" s="12" t="str">
        <x:f>IF(AND(B13="Own Shares",P13="Sold",S13&lt;&gt;""),(S13-G13)*F13-J13-K13,IF(AND(P13="Assigned",AD13="Sold",S13&lt;&gt;""),(S13-C13)*E13*100,""))</x:f>
      </x:c>
    </x:row>
    <x:row r="14">
      <x:c r="A14" s="11" t="n"/>
      <x:c r="B14" s="11" t="n"/>
      <x:c r="C14" s="12" t="n"/>
      <x:c r="D14" s="12" t="n"/>
      <x:c r="E14" s="11" t="n"/>
      <x:c r="F14" s="11" t="n"/>
      <x:c r="G14" s="12" t="n"/>
      <x:c r="H14" s="13" t="n"/>
      <x:c r="I14" s="13" t="n"/>
      <x:c r="J14" s="12" t="n"/>
      <x:c r="K14" s="12" t="n"/>
      <x:c r="L14" s="11" t="n"/>
      <x:c r="M14" s="12" t="n"/>
      <x:c r="N14" s="11" t="n"/>
      <x:c r="O14" s="12" t="n"/>
      <x:c r="P14" s="11" t="n"/>
      <x:c r="Q14" s="13" t="n"/>
      <x:c r="R14" s="12" t="n"/>
      <x:c r="S14" s="12" t="n"/>
      <x:c r="T14" s="11" t="n"/>
      <x:c r="U14" s="11" t="n"/>
      <x:c r="V14" s="12" t="str">
        <x:f>IF(OR(B14="Sell Cash-Secured Put",B14="Sell Covered Call"),D14*100*E14,"")</x:f>
      </x:c>
      <x:c r="W14" s="12" t="str">
        <x:f>IF(AND(B14="Sell Cash-Secured Put",P14="Open"),C14*100*E14,"")</x:f>
      </x:c>
      <x:c r="X14" s="14" t="str">
        <x:f>IF(AND(B14="Sell Cash-Secured Put",M14&lt;&gt;""),(M14-C14)/M14,"")</x:f>
      </x:c>
      <x:c r="Y14" s="12" t="str">
        <x:f>IF(B14="Sell Cash-Secured Put",C14-D14,IF(B14="Sell Covered Call",C14+D14,""))</x:f>
      </x:c>
      <x:c r="Z14" s="12" t="str">
        <x:f>IF(OR(P14&lt;&gt;"Open",O14=""),"",IF(B14="Sell Cash-Secured Put",MAX(C14-O14,0)*100*E14,IF(B14="Sell Covered Call",MAX(O14-C14,0)*100*E14,"")))</x:f>
      </x:c>
      <x:c r="AA14" s="12" t="str">
        <x:f>IF(P14&lt;&gt;"Open","",IF(OR(B14="Sell Cash-Secured Put",B14="Sell Covered Call"),V14-Z14-J14-K14,""))</x:f>
      </x:c>
      <x:c r="AB14" s="12" t="n">
        <x:f>IF(P14="Buy to Close",(D14-R14)*100*E14-J14-K14,IF(OR(P14="Assigned",P14="Expired Worthless",P14="Called Away"),V14-J14-K14,0))</x:f>
        <x:v>0</x:v>
      </x:c>
      <x:c r="AC14" s="12" t="str">
        <x:f>IF(AND(P14="Assigned",OR(AD14="",AD14="Holding"),O14&lt;&gt;""),(O14-C14)*100*E14,IF(AND(B14="Own Shares",P14="Open",O14&lt;&gt;""),(O14-G14)*F14,""))</x:f>
      </x:c>
      <x:c r="AD14" s="11" t="n"/>
      <x:c r="AE14" s="11" t="str">
        <x:f>IF(AND(P14="Assigned",OR(AD14="",AD14="Holding")),E14*100,IF(AND(B14="Own Shares",P14="Open"),F14,""))</x:f>
      </x:c>
      <x:c r="AF14" s="12" t="str">
        <x:f>IF(AND(P14="Assigned",OR(AD14="",AD14="Holding")),C14,IF(AND(B14="Own Shares",P14="Open"),G14,""))</x:f>
      </x:c>
      <x:c r="AG14" s="12" t="str">
        <x:f>IF(AND(B14="Own Shares",P14="Sold",S14&lt;&gt;""),(S14-G14)*F14-J14-K14,IF(AND(P14="Assigned",AD14="Sold",S14&lt;&gt;""),(S14-C14)*E14*100,""))</x:f>
      </x:c>
    </x:row>
    <x:row r="15">
      <x:c r="A15" s="11" t="n"/>
      <x:c r="B15" s="11" t="n"/>
      <x:c r="C15" s="12" t="n"/>
      <x:c r="D15" s="12" t="n"/>
      <x:c r="E15" s="11" t="n"/>
      <x:c r="F15" s="11" t="n"/>
      <x:c r="G15" s="12" t="n"/>
      <x:c r="H15" s="13" t="n"/>
      <x:c r="I15" s="13" t="n"/>
      <x:c r="J15" s="12" t="n"/>
      <x:c r="K15" s="12" t="n"/>
      <x:c r="L15" s="11" t="n"/>
      <x:c r="M15" s="12" t="n"/>
      <x:c r="N15" s="11" t="n"/>
      <x:c r="O15" s="12" t="n"/>
      <x:c r="P15" s="11" t="n"/>
      <x:c r="Q15" s="13" t="n"/>
      <x:c r="R15" s="12" t="n"/>
      <x:c r="S15" s="12" t="n"/>
      <x:c r="T15" s="11" t="n"/>
      <x:c r="U15" s="11" t="n"/>
      <x:c r="V15" s="12" t="str">
        <x:f>IF(OR(B15="Sell Cash-Secured Put",B15="Sell Covered Call"),D15*100*E15,"")</x:f>
      </x:c>
      <x:c r="W15" s="12" t="str">
        <x:f>IF(AND(B15="Sell Cash-Secured Put",P15="Open"),C15*100*E15,"")</x:f>
      </x:c>
      <x:c r="X15" s="14" t="str">
        <x:f>IF(AND(B15="Sell Cash-Secured Put",M15&lt;&gt;""),(M15-C15)/M15,"")</x:f>
      </x:c>
      <x:c r="Y15" s="12" t="str">
        <x:f>IF(B15="Sell Cash-Secured Put",C15-D15,IF(B15="Sell Covered Call",C15+D15,""))</x:f>
      </x:c>
      <x:c r="Z15" s="12" t="str">
        <x:f>IF(OR(P15&lt;&gt;"Open",O15=""),"",IF(B15="Sell Cash-Secured Put",MAX(C15-O15,0)*100*E15,IF(B15="Sell Covered Call",MAX(O15-C15,0)*100*E15,"")))</x:f>
      </x:c>
      <x:c r="AA15" s="12" t="str">
        <x:f>IF(P15&lt;&gt;"Open","",IF(OR(B15="Sell Cash-Secured Put",B15="Sell Covered Call"),V15-Z15-J15-K15,""))</x:f>
      </x:c>
      <x:c r="AB15" s="12" t="n">
        <x:f>IF(P15="Buy to Close",(D15-R15)*100*E15-J15-K15,IF(OR(P15="Assigned",P15="Expired Worthless",P15="Called Away"),V15-J15-K15,0))</x:f>
        <x:v>0</x:v>
      </x:c>
      <x:c r="AC15" s="12" t="str">
        <x:f>IF(AND(P15="Assigned",OR(AD15="",AD15="Holding"),O15&lt;&gt;""),(O15-C15)*100*E15,IF(AND(B15="Own Shares",P15="Open",O15&lt;&gt;""),(O15-G15)*F15,""))</x:f>
      </x:c>
      <x:c r="AD15" s="11" t="n"/>
      <x:c r="AE15" s="11" t="str">
        <x:f>IF(AND(P15="Assigned",OR(AD15="",AD15="Holding")),E15*100,IF(AND(B15="Own Shares",P15="Open"),F15,""))</x:f>
      </x:c>
      <x:c r="AF15" s="12" t="str">
        <x:f>IF(AND(P15="Assigned",OR(AD15="",AD15="Holding")),C15,IF(AND(B15="Own Shares",P15="Open"),G15,""))</x:f>
      </x:c>
      <x:c r="AG15" s="12" t="str">
        <x:f>IF(AND(B15="Own Shares",P15="Sold",S15&lt;&gt;""),(S15-G15)*F15-J15-K15,IF(AND(P15="Assigned",AD15="Sold",S15&lt;&gt;""),(S15-C15)*E15*100,""))</x:f>
      </x:c>
    </x:row>
    <x:row r="16">
      <x:c r="A16" s="11" t="n"/>
      <x:c r="B16" s="11" t="n"/>
      <x:c r="C16" s="12" t="n"/>
      <x:c r="D16" s="12" t="n"/>
      <x:c r="E16" s="11" t="n"/>
      <x:c r="F16" s="11" t="n"/>
      <x:c r="G16" s="12" t="n"/>
      <x:c r="H16" s="13" t="n"/>
      <x:c r="I16" s="13" t="n"/>
      <x:c r="J16" s="12" t="n"/>
      <x:c r="K16" s="12" t="n"/>
      <x:c r="L16" s="11" t="n"/>
      <x:c r="M16" s="12" t="n"/>
      <x:c r="N16" s="11" t="n"/>
      <x:c r="O16" s="12" t="n"/>
      <x:c r="P16" s="11" t="n"/>
      <x:c r="Q16" s="13" t="n"/>
      <x:c r="R16" s="12" t="n"/>
      <x:c r="S16" s="12" t="n"/>
      <x:c r="T16" s="11" t="n"/>
      <x:c r="U16" s="11" t="n"/>
      <x:c r="V16" s="12" t="str">
        <x:f>IF(OR(B16="Sell Cash-Secured Put",B16="Sell Covered Call"),D16*100*E16,"")</x:f>
      </x:c>
      <x:c r="W16" s="12" t="str">
        <x:f>IF(AND(B16="Sell Cash-Secured Put",P16="Open"),C16*100*E16,"")</x:f>
      </x:c>
      <x:c r="X16" s="14" t="str">
        <x:f>IF(AND(B16="Sell Cash-Secured Put",M16&lt;&gt;""),(M16-C16)/M16,"")</x:f>
      </x:c>
      <x:c r="Y16" s="12" t="str">
        <x:f>IF(B16="Sell Cash-Secured Put",C16-D16,IF(B16="Sell Covered Call",C16+D16,""))</x:f>
      </x:c>
      <x:c r="Z16" s="12" t="str">
        <x:f>IF(OR(P16&lt;&gt;"Open",O16=""),"",IF(B16="Sell Cash-Secured Put",MAX(C16-O16,0)*100*E16,IF(B16="Sell Covered Call",MAX(O16-C16,0)*100*E16,"")))</x:f>
      </x:c>
      <x:c r="AA16" s="12" t="str">
        <x:f>IF(P16&lt;&gt;"Open","",IF(OR(B16="Sell Cash-Secured Put",B16="Sell Covered Call"),V16-Z16-J16-K16,""))</x:f>
      </x:c>
      <x:c r="AB16" s="12" t="n">
        <x:f>IF(P16="Buy to Close",(D16-R16)*100*E16-J16-K16,IF(OR(P16="Assigned",P16="Expired Worthless",P16="Called Away"),V16-J16-K16,0))</x:f>
        <x:v>0</x:v>
      </x:c>
      <x:c r="AC16" s="12" t="str">
        <x:f>IF(AND(P16="Assigned",OR(AD16="",AD16="Holding"),O16&lt;&gt;""),(O16-C16)*100*E16,IF(AND(B16="Own Shares",P16="Open",O16&lt;&gt;""),(O16-G16)*F16,""))</x:f>
      </x:c>
      <x:c r="AD16" s="11" t="n"/>
      <x:c r="AE16" s="11" t="str">
        <x:f>IF(AND(P16="Assigned",OR(AD16="",AD16="Holding")),E16*100,IF(AND(B16="Own Shares",P16="Open"),F16,""))</x:f>
      </x:c>
      <x:c r="AF16" s="12" t="str">
        <x:f>IF(AND(P16="Assigned",OR(AD16="",AD16="Holding")),C16,IF(AND(B16="Own Shares",P16="Open"),G16,""))</x:f>
      </x:c>
      <x:c r="AG16" s="12" t="str">
        <x:f>IF(AND(B16="Own Shares",P16="Sold",S16&lt;&gt;""),(S16-G16)*F16-J16-K16,IF(AND(P16="Assigned",AD16="Sold",S16&lt;&gt;""),(S16-C16)*E16*100,""))</x:f>
      </x:c>
    </x:row>
    <x:row r="17">
      <x:c r="A17" s="11" t="n"/>
      <x:c r="B17" s="11" t="n"/>
      <x:c r="C17" s="12" t="n"/>
      <x:c r="D17" s="12" t="n"/>
      <x:c r="E17" s="11" t="n"/>
      <x:c r="F17" s="11" t="n"/>
      <x:c r="G17" s="12" t="n"/>
      <x:c r="H17" s="13" t="n"/>
      <x:c r="I17" s="13" t="n"/>
      <x:c r="J17" s="12" t="n"/>
      <x:c r="K17" s="12" t="n"/>
      <x:c r="L17" s="11" t="n"/>
      <x:c r="M17" s="12" t="n"/>
      <x:c r="N17" s="11" t="n"/>
      <x:c r="O17" s="12" t="n"/>
      <x:c r="P17" s="11" t="n"/>
      <x:c r="Q17" s="13" t="n"/>
      <x:c r="R17" s="12" t="n"/>
      <x:c r="S17" s="12" t="n"/>
      <x:c r="T17" s="11" t="n"/>
      <x:c r="U17" s="11" t="n"/>
      <x:c r="V17" s="12" t="str">
        <x:f>IF(OR(B17="Sell Cash-Secured Put",B17="Sell Covered Call"),D17*100*E17,"")</x:f>
      </x:c>
      <x:c r="W17" s="12" t="str">
        <x:f>IF(AND(B17="Sell Cash-Secured Put",P17="Open"),C17*100*E17,"")</x:f>
      </x:c>
      <x:c r="X17" s="14" t="str">
        <x:f>IF(AND(B17="Sell Cash-Secured Put",M17&lt;&gt;""),(M17-C17)/M17,"")</x:f>
      </x:c>
      <x:c r="Y17" s="12" t="str">
        <x:f>IF(B17="Sell Cash-Secured Put",C17-D17,IF(B17="Sell Covered Call",C17+D17,""))</x:f>
      </x:c>
      <x:c r="Z17" s="12" t="str">
        <x:f>IF(OR(P17&lt;&gt;"Open",O17=""),"",IF(B17="Sell Cash-Secured Put",MAX(C17-O17,0)*100*E17,IF(B17="Sell Covered Call",MAX(O17-C17,0)*100*E17,"")))</x:f>
      </x:c>
      <x:c r="AA17" s="12" t="str">
        <x:f>IF(P17&lt;&gt;"Open","",IF(OR(B17="Sell Cash-Secured Put",B17="Sell Covered Call"),V17-Z17-J17-K17,""))</x:f>
      </x:c>
      <x:c r="AB17" s="12" t="n">
        <x:f>IF(P17="Buy to Close",(D17-R17)*100*E17-J17-K17,IF(OR(P17="Assigned",P17="Expired Worthless",P17="Called Away"),V17-J17-K17,0))</x:f>
        <x:v>0</x:v>
      </x:c>
      <x:c r="AC17" s="12" t="str">
        <x:f>IF(AND(P17="Assigned",OR(AD17="",AD17="Holding"),O17&lt;&gt;""),(O17-C17)*100*E17,IF(AND(B17="Own Shares",P17="Open",O17&lt;&gt;""),(O17-G17)*F17,""))</x:f>
      </x:c>
      <x:c r="AD17" s="11" t="n"/>
      <x:c r="AE17" s="11" t="str">
        <x:f>IF(AND(P17="Assigned",OR(AD17="",AD17="Holding")),E17*100,IF(AND(B17="Own Shares",P17="Open"),F17,""))</x:f>
      </x:c>
      <x:c r="AF17" s="12" t="str">
        <x:f>IF(AND(P17="Assigned",OR(AD17="",AD17="Holding")),C17,IF(AND(B17="Own Shares",P17="Open"),G17,""))</x:f>
      </x:c>
      <x:c r="AG17" s="12" t="str">
        <x:f>IF(AND(B17="Own Shares",P17="Sold",S17&lt;&gt;""),(S17-G17)*F17-J17-K17,IF(AND(P17="Assigned",AD17="Sold",S17&lt;&gt;""),(S17-C17)*E17*100,""))</x:f>
      </x:c>
    </x:row>
    <x:row r="18">
      <x:c r="A18" s="11" t="n"/>
      <x:c r="B18" s="11" t="n"/>
      <x:c r="C18" s="12" t="n"/>
      <x:c r="D18" s="12" t="n"/>
      <x:c r="E18" s="11" t="n"/>
      <x:c r="F18" s="11" t="n"/>
      <x:c r="G18" s="12" t="n"/>
      <x:c r="H18" s="13" t="n"/>
      <x:c r="I18" s="13" t="n"/>
      <x:c r="J18" s="12" t="n"/>
      <x:c r="K18" s="12" t="n"/>
      <x:c r="L18" s="11" t="n"/>
      <x:c r="M18" s="12" t="n"/>
      <x:c r="N18" s="11" t="n"/>
      <x:c r="O18" s="12" t="n"/>
      <x:c r="P18" s="11" t="n"/>
      <x:c r="Q18" s="13" t="n"/>
      <x:c r="R18" s="12" t="n"/>
      <x:c r="S18" s="12" t="n"/>
      <x:c r="T18" s="11" t="n"/>
      <x:c r="U18" s="11" t="n"/>
      <x:c r="V18" s="12" t="str">
        <x:f>IF(OR(B18="Sell Cash-Secured Put",B18="Sell Covered Call"),D18*100*E18,"")</x:f>
      </x:c>
      <x:c r="W18" s="12" t="str">
        <x:f>IF(AND(B18="Sell Cash-Secured Put",P18="Open"),C18*100*E18,"")</x:f>
      </x:c>
      <x:c r="X18" s="14" t="str">
        <x:f>IF(AND(B18="Sell Cash-Secured Put",M18&lt;&gt;""),(M18-C18)/M18,"")</x:f>
      </x:c>
      <x:c r="Y18" s="12" t="str">
        <x:f>IF(B18="Sell Cash-Secured Put",C18-D18,IF(B18="Sell Covered Call",C18+D18,""))</x:f>
      </x:c>
      <x:c r="Z18" s="12" t="str">
        <x:f>IF(OR(P18&lt;&gt;"Open",O18=""),"",IF(B18="Sell Cash-Secured Put",MAX(C18-O18,0)*100*E18,IF(B18="Sell Covered Call",MAX(O18-C18,0)*100*E18,"")))</x:f>
      </x:c>
      <x:c r="AA18" s="12" t="str">
        <x:f>IF(P18&lt;&gt;"Open","",IF(OR(B18="Sell Cash-Secured Put",B18="Sell Covered Call"),V18-Z18-J18-K18,""))</x:f>
      </x:c>
      <x:c r="AB18" s="12" t="n">
        <x:f>IF(P18="Buy to Close",(D18-R18)*100*E18-J18-K18,IF(OR(P18="Assigned",P18="Expired Worthless",P18="Called Away"),V18-J18-K18,0))</x:f>
        <x:v>0</x:v>
      </x:c>
      <x:c r="AC18" s="12" t="str">
        <x:f>IF(AND(P18="Assigned",OR(AD18="",AD18="Holding"),O18&lt;&gt;""),(O18-C18)*100*E18,IF(AND(B18="Own Shares",P18="Open",O18&lt;&gt;""),(O18-G18)*F18,""))</x:f>
      </x:c>
      <x:c r="AD18" s="11" t="n"/>
      <x:c r="AE18" s="11" t="str">
        <x:f>IF(AND(P18="Assigned",OR(AD18="",AD18="Holding")),E18*100,IF(AND(B18="Own Shares",P18="Open"),F18,""))</x:f>
      </x:c>
      <x:c r="AF18" s="12" t="str">
        <x:f>IF(AND(P18="Assigned",OR(AD18="",AD18="Holding")),C18,IF(AND(B18="Own Shares",P18="Open"),G18,""))</x:f>
      </x:c>
      <x:c r="AG18" s="12" t="str">
        <x:f>IF(AND(B18="Own Shares",P18="Sold",S18&lt;&gt;""),(S18-G18)*F18-J18-K18,IF(AND(P18="Assigned",AD18="Sold",S18&lt;&gt;""),(S18-C18)*E18*100,""))</x:f>
      </x:c>
    </x:row>
    <x:row r="19">
      <x:c r="A19" s="11" t="n"/>
      <x:c r="B19" s="11" t="n"/>
      <x:c r="C19" s="12" t="n"/>
      <x:c r="D19" s="12" t="n"/>
      <x:c r="E19" s="11" t="n"/>
      <x:c r="F19" s="11" t="n"/>
      <x:c r="G19" s="12" t="n"/>
      <x:c r="H19" s="13" t="n"/>
      <x:c r="I19" s="13" t="n"/>
      <x:c r="J19" s="12" t="n"/>
      <x:c r="K19" s="12" t="n"/>
      <x:c r="L19" s="11" t="n"/>
      <x:c r="M19" s="12" t="n"/>
      <x:c r="N19" s="11" t="n"/>
      <x:c r="O19" s="12" t="n"/>
      <x:c r="P19" s="11" t="n"/>
      <x:c r="Q19" s="13" t="n"/>
      <x:c r="R19" s="12" t="n"/>
      <x:c r="S19" s="12" t="n"/>
      <x:c r="T19" s="11" t="n"/>
      <x:c r="U19" s="11" t="n"/>
      <x:c r="V19" s="12" t="str">
        <x:f>IF(OR(B19="Sell Cash-Secured Put",B19="Sell Covered Call"),D19*100*E19,"")</x:f>
      </x:c>
      <x:c r="W19" s="12" t="str">
        <x:f>IF(AND(B19="Sell Cash-Secured Put",P19="Open"),C19*100*E19,"")</x:f>
      </x:c>
      <x:c r="X19" s="14" t="str">
        <x:f>IF(AND(B19="Sell Cash-Secured Put",M19&lt;&gt;""),(M19-C19)/M19,"")</x:f>
      </x:c>
      <x:c r="Y19" s="12" t="str">
        <x:f>IF(B19="Sell Cash-Secured Put",C19-D19,IF(B19="Sell Covered Call",C19+D19,""))</x:f>
      </x:c>
      <x:c r="Z19" s="12" t="str">
        <x:f>IF(OR(P19&lt;&gt;"Open",O19=""),"",IF(B19="Sell Cash-Secured Put",MAX(C19-O19,0)*100*E19,IF(B19="Sell Covered Call",MAX(O19-C19,0)*100*E19,"")))</x:f>
      </x:c>
      <x:c r="AA19" s="12" t="str">
        <x:f>IF(P19&lt;&gt;"Open","",IF(OR(B19="Sell Cash-Secured Put",B19="Sell Covered Call"),V19-Z19-J19-K19,""))</x:f>
      </x:c>
      <x:c r="AB19" s="12" t="n">
        <x:f>IF(P19="Buy to Close",(D19-R19)*100*E19-J19-K19,IF(OR(P19="Assigned",P19="Expired Worthless",P19="Called Away"),V19-J19-K19,0))</x:f>
        <x:v>0</x:v>
      </x:c>
      <x:c r="AC19" s="12" t="str">
        <x:f>IF(AND(P19="Assigned",OR(AD19="",AD19="Holding"),O19&lt;&gt;""),(O19-C19)*100*E19,IF(AND(B19="Own Shares",P19="Open",O19&lt;&gt;""),(O19-G19)*F19,""))</x:f>
      </x:c>
      <x:c r="AD19" s="11" t="n"/>
      <x:c r="AE19" s="11" t="str">
        <x:f>IF(AND(P19="Assigned",OR(AD19="",AD19="Holding")),E19*100,IF(AND(B19="Own Shares",P19="Open"),F19,""))</x:f>
      </x:c>
      <x:c r="AF19" s="12" t="str">
        <x:f>IF(AND(P19="Assigned",OR(AD19="",AD19="Holding")),C19,IF(AND(B19="Own Shares",P19="Open"),G19,""))</x:f>
      </x:c>
      <x:c r="AG19" s="12" t="str">
        <x:f>IF(AND(B19="Own Shares",P19="Sold",S19&lt;&gt;""),(S19-G19)*F19-J19-K19,IF(AND(P19="Assigned",AD19="Sold",S19&lt;&gt;""),(S19-C19)*E19*100,""))</x:f>
      </x:c>
    </x:row>
    <x:row r="20">
      <x:c r="A20" s="11" t="n"/>
      <x:c r="B20" s="11" t="n"/>
      <x:c r="C20" s="12" t="n"/>
      <x:c r="D20" s="12" t="n"/>
      <x:c r="E20" s="11" t="n"/>
      <x:c r="F20" s="11" t="n"/>
      <x:c r="G20" s="12" t="n"/>
      <x:c r="H20" s="13" t="n"/>
      <x:c r="I20" s="13" t="n"/>
      <x:c r="J20" s="12" t="n"/>
      <x:c r="K20" s="12" t="n"/>
      <x:c r="L20" s="11" t="n"/>
      <x:c r="M20" s="12" t="n"/>
      <x:c r="N20" s="11" t="n"/>
      <x:c r="O20" s="12" t="n"/>
      <x:c r="P20" s="11" t="n"/>
      <x:c r="Q20" s="13" t="n"/>
      <x:c r="R20" s="12" t="n"/>
      <x:c r="S20" s="12" t="n"/>
      <x:c r="T20" s="11" t="n"/>
      <x:c r="U20" s="11" t="n"/>
      <x:c r="V20" s="12" t="str">
        <x:f>IF(OR(B20="Sell Cash-Secured Put",B20="Sell Covered Call"),D20*100*E20,"")</x:f>
      </x:c>
      <x:c r="W20" s="12" t="str">
        <x:f>IF(AND(B20="Sell Cash-Secured Put",P20="Open"),C20*100*E20,"")</x:f>
      </x:c>
      <x:c r="X20" s="14" t="str">
        <x:f>IF(AND(B20="Sell Cash-Secured Put",M20&lt;&gt;""),(M20-C20)/M20,"")</x:f>
      </x:c>
      <x:c r="Y20" s="12" t="str">
        <x:f>IF(B20="Sell Cash-Secured Put",C20-D20,IF(B20="Sell Covered Call",C20+D20,""))</x:f>
      </x:c>
      <x:c r="Z20" s="12" t="str">
        <x:f>IF(OR(P20&lt;&gt;"Open",O20=""),"",IF(B20="Sell Cash-Secured Put",MAX(C20-O20,0)*100*E20,IF(B20="Sell Covered Call",MAX(O20-C20,0)*100*E20,"")))</x:f>
      </x:c>
      <x:c r="AA20" s="12" t="str">
        <x:f>IF(P20&lt;&gt;"Open","",IF(OR(B20="Sell Cash-Secured Put",B20="Sell Covered Call"),V20-Z20-J20-K20,""))</x:f>
      </x:c>
      <x:c r="AB20" s="12" t="n">
        <x:f>IF(P20="Buy to Close",(D20-R20)*100*E20-J20-K20,IF(OR(P20="Assigned",P20="Expired Worthless",P20="Called Away"),V20-J20-K20,0))</x:f>
        <x:v>0</x:v>
      </x:c>
      <x:c r="AC20" s="12" t="str">
        <x:f>IF(AND(P20="Assigned",OR(AD20="",AD20="Holding"),O20&lt;&gt;""),(O20-C20)*100*E20,IF(AND(B20="Own Shares",P20="Open",O20&lt;&gt;""),(O20-G20)*F20,""))</x:f>
      </x:c>
      <x:c r="AD20" s="11" t="n"/>
      <x:c r="AE20" s="11" t="str">
        <x:f>IF(AND(P20="Assigned",OR(AD20="",AD20="Holding")),E20*100,IF(AND(B20="Own Shares",P20="Open"),F20,""))</x:f>
      </x:c>
      <x:c r="AF20" s="12" t="str">
        <x:f>IF(AND(P20="Assigned",OR(AD20="",AD20="Holding")),C20,IF(AND(B20="Own Shares",P20="Open"),G20,""))</x:f>
      </x:c>
      <x:c r="AG20" s="12" t="str">
        <x:f>IF(AND(B20="Own Shares",P20="Sold",S20&lt;&gt;""),(S20-G20)*F20-J20-K20,IF(AND(P20="Assigned",AD20="Sold",S20&lt;&gt;""),(S20-C20)*E20*100,""))</x:f>
      </x:c>
    </x:row>
    <x:row r="21">
      <x:c r="A21" s="11" t="n"/>
      <x:c r="B21" s="11" t="n"/>
      <x:c r="C21" s="12" t="n"/>
      <x:c r="D21" s="12" t="n"/>
      <x:c r="E21" s="11" t="n"/>
      <x:c r="F21" s="11" t="n"/>
      <x:c r="G21" s="12" t="n"/>
      <x:c r="H21" s="13" t="n"/>
      <x:c r="I21" s="13" t="n"/>
      <x:c r="J21" s="12" t="n"/>
      <x:c r="K21" s="12" t="n"/>
      <x:c r="L21" s="11" t="n"/>
      <x:c r="M21" s="12" t="n"/>
      <x:c r="N21" s="11" t="n"/>
      <x:c r="O21" s="12" t="n"/>
      <x:c r="P21" s="11" t="n"/>
      <x:c r="Q21" s="13" t="n"/>
      <x:c r="R21" s="12" t="n"/>
      <x:c r="S21" s="12" t="n"/>
      <x:c r="T21" s="11" t="n"/>
      <x:c r="U21" s="11" t="n"/>
      <x:c r="V21" s="12" t="str">
        <x:f>IF(OR(B21="Sell Cash-Secured Put",B21="Sell Covered Call"),D21*100*E21,"")</x:f>
      </x:c>
      <x:c r="W21" s="12" t="str">
        <x:f>IF(AND(B21="Sell Cash-Secured Put",P21="Open"),C21*100*E21,"")</x:f>
      </x:c>
      <x:c r="X21" s="14" t="str">
        <x:f>IF(AND(B21="Sell Cash-Secured Put",M21&lt;&gt;""),(M21-C21)/M21,"")</x:f>
      </x:c>
      <x:c r="Y21" s="12" t="str">
        <x:f>IF(B21="Sell Cash-Secured Put",C21-D21,IF(B21="Sell Covered Call",C21+D21,""))</x:f>
      </x:c>
      <x:c r="Z21" s="12" t="str">
        <x:f>IF(OR(P21&lt;&gt;"Open",O21=""),"",IF(B21="Sell Cash-Secured Put",MAX(C21-O21,0)*100*E21,IF(B21="Sell Covered Call",MAX(O21-C21,0)*100*E21,"")))</x:f>
      </x:c>
      <x:c r="AA21" s="12" t="str">
        <x:f>IF(P21&lt;&gt;"Open","",IF(OR(B21="Sell Cash-Secured Put",B21="Sell Covered Call"),V21-Z21-J21-K21,""))</x:f>
      </x:c>
      <x:c r="AB21" s="12" t="n">
        <x:f>IF(P21="Buy to Close",(D21-R21)*100*E21-J21-K21,IF(OR(P21="Assigned",P21="Expired Worthless",P21="Called Away"),V21-J21-K21,0))</x:f>
        <x:v>0</x:v>
      </x:c>
      <x:c r="AC21" s="12" t="str">
        <x:f>IF(AND(P21="Assigned",OR(AD21="",AD21="Holding"),O21&lt;&gt;""),(O21-C21)*100*E21,IF(AND(B21="Own Shares",P21="Open",O21&lt;&gt;""),(O21-G21)*F21,""))</x:f>
      </x:c>
      <x:c r="AD21" s="11" t="n"/>
      <x:c r="AE21" s="11" t="str">
        <x:f>IF(AND(P21="Assigned",OR(AD21="",AD21="Holding")),E21*100,IF(AND(B21="Own Shares",P21="Open"),F21,""))</x:f>
      </x:c>
      <x:c r="AF21" s="12" t="str">
        <x:f>IF(AND(P21="Assigned",OR(AD21="",AD21="Holding")),C21,IF(AND(B21="Own Shares",P21="Open"),G21,""))</x:f>
      </x:c>
      <x:c r="AG21" s="12" t="str">
        <x:f>IF(AND(B21="Own Shares",P21="Sold",S21&lt;&gt;""),(S21-G21)*F21-J21-K21,IF(AND(P21="Assigned",AD21="Sold",S21&lt;&gt;""),(S21-C21)*E21*100,""))</x:f>
      </x:c>
    </x:row>
    <x:row r="22">
      <x:c r="A22" s="11" t="n"/>
      <x:c r="B22" s="11" t="n"/>
      <x:c r="C22" s="12" t="n"/>
      <x:c r="D22" s="12" t="n"/>
      <x:c r="E22" s="11" t="n"/>
      <x:c r="F22" s="11" t="n"/>
      <x:c r="G22" s="12" t="n"/>
      <x:c r="H22" s="13" t="n"/>
      <x:c r="I22" s="13" t="n"/>
      <x:c r="J22" s="12" t="n"/>
      <x:c r="K22" s="12" t="n"/>
      <x:c r="L22" s="11" t="n"/>
      <x:c r="M22" s="12" t="n"/>
      <x:c r="N22" s="11" t="n"/>
      <x:c r="O22" s="12" t="n"/>
      <x:c r="P22" s="11" t="n"/>
      <x:c r="Q22" s="13" t="n"/>
      <x:c r="R22" s="12" t="n"/>
      <x:c r="S22" s="12" t="n"/>
      <x:c r="T22" s="11" t="n"/>
      <x:c r="U22" s="11" t="n"/>
      <x:c r="V22" s="12" t="str">
        <x:f>IF(OR(B22="Sell Cash-Secured Put",B22="Sell Covered Call"),D22*100*E22,"")</x:f>
      </x:c>
      <x:c r="W22" s="12" t="str">
        <x:f>IF(AND(B22="Sell Cash-Secured Put",P22="Open"),C22*100*E22,"")</x:f>
      </x:c>
      <x:c r="X22" s="14" t="str">
        <x:f>IF(AND(B22="Sell Cash-Secured Put",M22&lt;&gt;""),(M22-C22)/M22,"")</x:f>
      </x:c>
      <x:c r="Y22" s="12" t="str">
        <x:f>IF(B22="Sell Cash-Secured Put",C22-D22,IF(B22="Sell Covered Call",C22+D22,""))</x:f>
      </x:c>
      <x:c r="Z22" s="12" t="str">
        <x:f>IF(OR(P22&lt;&gt;"Open",O22=""),"",IF(B22="Sell Cash-Secured Put",MAX(C22-O22,0)*100*E22,IF(B22="Sell Covered Call",MAX(O22-C22,0)*100*E22,"")))</x:f>
      </x:c>
      <x:c r="AA22" s="12" t="str">
        <x:f>IF(P22&lt;&gt;"Open","",IF(OR(B22="Sell Cash-Secured Put",B22="Sell Covered Call"),V22-Z22-J22-K22,""))</x:f>
      </x:c>
      <x:c r="AB22" s="12" t="n">
        <x:f>IF(P22="Buy to Close",(D22-R22)*100*E22-J22-K22,IF(OR(P22="Assigned",P22="Expired Worthless",P22="Called Away"),V22-J22-K22,0))</x:f>
        <x:v>0</x:v>
      </x:c>
      <x:c r="AC22" s="12" t="str">
        <x:f>IF(AND(P22="Assigned",OR(AD22="",AD22="Holding"),O22&lt;&gt;""),(O22-C22)*100*E22,IF(AND(B22="Own Shares",P22="Open",O22&lt;&gt;""),(O22-G22)*F22,""))</x:f>
      </x:c>
      <x:c r="AD22" s="11" t="n"/>
      <x:c r="AE22" s="11" t="str">
        <x:f>IF(AND(P22="Assigned",OR(AD22="",AD22="Holding")),E22*100,IF(AND(B22="Own Shares",P22="Open"),F22,""))</x:f>
      </x:c>
      <x:c r="AF22" s="12" t="str">
        <x:f>IF(AND(P22="Assigned",OR(AD22="",AD22="Holding")),C22,IF(AND(B22="Own Shares",P22="Open"),G22,""))</x:f>
      </x:c>
      <x:c r="AG22" s="12" t="str">
        <x:f>IF(AND(B22="Own Shares",P22="Sold",S22&lt;&gt;""),(S22-G22)*F22-J22-K22,IF(AND(P22="Assigned",AD22="Sold",S22&lt;&gt;""),(S22-C22)*E22*100,""))</x:f>
      </x:c>
    </x:row>
    <x:row r="23">
      <x:c r="A23" s="11" t="n"/>
      <x:c r="B23" s="11" t="n"/>
      <x:c r="C23" s="12" t="n"/>
      <x:c r="D23" s="12" t="n"/>
      <x:c r="E23" s="11" t="n"/>
      <x:c r="F23" s="11" t="n"/>
      <x:c r="G23" s="12" t="n"/>
      <x:c r="H23" s="13" t="n"/>
      <x:c r="I23" s="13" t="n"/>
      <x:c r="J23" s="12" t="n"/>
      <x:c r="K23" s="12" t="n"/>
      <x:c r="L23" s="11" t="n"/>
      <x:c r="M23" s="12" t="n"/>
      <x:c r="N23" s="11" t="n"/>
      <x:c r="O23" s="12" t="n"/>
      <x:c r="P23" s="11" t="n"/>
      <x:c r="Q23" s="13" t="n"/>
      <x:c r="R23" s="12" t="n"/>
      <x:c r="S23" s="12" t="n"/>
      <x:c r="T23" s="11" t="n"/>
      <x:c r="U23" s="11" t="n"/>
      <x:c r="V23" s="12" t="str">
        <x:f>IF(OR(B23="Sell Cash-Secured Put",B23="Sell Covered Call"),D23*100*E23,"")</x:f>
      </x:c>
      <x:c r="W23" s="12" t="str">
        <x:f>IF(AND(B23="Sell Cash-Secured Put",P23="Open"),C23*100*E23,"")</x:f>
      </x:c>
      <x:c r="X23" s="14" t="str">
        <x:f>IF(AND(B23="Sell Cash-Secured Put",M23&lt;&gt;""),(M23-C23)/M23,"")</x:f>
      </x:c>
      <x:c r="Y23" s="12" t="str">
        <x:f>IF(B23="Sell Cash-Secured Put",C23-D23,IF(B23="Sell Covered Call",C23+D23,""))</x:f>
      </x:c>
      <x:c r="Z23" s="12" t="str">
        <x:f>IF(OR(P23&lt;&gt;"Open",O23=""),"",IF(B23="Sell Cash-Secured Put",MAX(C23-O23,0)*100*E23,IF(B23="Sell Covered Call",MAX(O23-C23,0)*100*E23,"")))</x:f>
      </x:c>
      <x:c r="AA23" s="12" t="str">
        <x:f>IF(P23&lt;&gt;"Open","",IF(OR(B23="Sell Cash-Secured Put",B23="Sell Covered Call"),V23-Z23-J23-K23,""))</x:f>
      </x:c>
      <x:c r="AB23" s="12" t="n">
        <x:f>IF(P23="Buy to Close",(D23-R23)*100*E23-J23-K23,IF(OR(P23="Assigned",P23="Expired Worthless",P23="Called Away"),V23-J23-K23,0))</x:f>
        <x:v>0</x:v>
      </x:c>
      <x:c r="AC23" s="12" t="str">
        <x:f>IF(AND(P23="Assigned",OR(AD23="",AD23="Holding"),O23&lt;&gt;""),(O23-C23)*100*E23,IF(AND(B23="Own Shares",P23="Open",O23&lt;&gt;""),(O23-G23)*F23,""))</x:f>
      </x:c>
      <x:c r="AD23" s="11" t="n"/>
      <x:c r="AE23" s="11" t="str">
        <x:f>IF(AND(P23="Assigned",OR(AD23="",AD23="Holding")),E23*100,IF(AND(B23="Own Shares",P23="Open"),F23,""))</x:f>
      </x:c>
      <x:c r="AF23" s="12" t="str">
        <x:f>IF(AND(P23="Assigned",OR(AD23="",AD23="Holding")),C23,IF(AND(B23="Own Shares",P23="Open"),G23,""))</x:f>
      </x:c>
      <x:c r="AG23" s="12" t="str">
        <x:f>IF(AND(B23="Own Shares",P23="Sold",S23&lt;&gt;""),(S23-G23)*F23-J23-K23,IF(AND(P23="Assigned",AD23="Sold",S23&lt;&gt;""),(S23-C23)*E23*100,""))</x:f>
      </x:c>
    </x:row>
    <x:row r="24">
      <x:c r="A24" s="11" t="n"/>
      <x:c r="B24" s="11" t="n"/>
      <x:c r="C24" s="12" t="n"/>
      <x:c r="D24" s="12" t="n"/>
      <x:c r="E24" s="11" t="n"/>
      <x:c r="F24" s="11" t="n"/>
      <x:c r="G24" s="12" t="n"/>
      <x:c r="H24" s="13" t="n"/>
      <x:c r="I24" s="13" t="n"/>
      <x:c r="J24" s="12" t="n"/>
      <x:c r="K24" s="12" t="n"/>
      <x:c r="L24" s="11" t="n"/>
      <x:c r="M24" s="12" t="n"/>
      <x:c r="N24" s="11" t="n"/>
      <x:c r="O24" s="12" t="n"/>
      <x:c r="P24" s="11" t="n"/>
      <x:c r="Q24" s="13" t="n"/>
      <x:c r="R24" s="12" t="n"/>
      <x:c r="S24" s="12" t="n"/>
      <x:c r="T24" s="11" t="n"/>
      <x:c r="U24" s="11" t="n"/>
      <x:c r="V24" s="12" t="str">
        <x:f>IF(OR(B24="Sell Cash-Secured Put",B24="Sell Covered Call"),D24*100*E24,"")</x:f>
      </x:c>
      <x:c r="W24" s="12" t="str">
        <x:f>IF(AND(B24="Sell Cash-Secured Put",P24="Open"),C24*100*E24,"")</x:f>
      </x:c>
      <x:c r="X24" s="14" t="str">
        <x:f>IF(AND(B24="Sell Cash-Secured Put",M24&lt;&gt;""),(M24-C24)/M24,"")</x:f>
      </x:c>
      <x:c r="Y24" s="12" t="str">
        <x:f>IF(B24="Sell Cash-Secured Put",C24-D24,IF(B24="Sell Covered Call",C24+D24,""))</x:f>
      </x:c>
      <x:c r="Z24" s="12" t="str">
        <x:f>IF(OR(P24&lt;&gt;"Open",O24=""),"",IF(B24="Sell Cash-Secured Put",MAX(C24-O24,0)*100*E24,IF(B24="Sell Covered Call",MAX(O24-C24,0)*100*E24,"")))</x:f>
      </x:c>
      <x:c r="AA24" s="12" t="str">
        <x:f>IF(P24&lt;&gt;"Open","",IF(OR(B24="Sell Cash-Secured Put",B24="Sell Covered Call"),V24-Z24-J24-K24,""))</x:f>
      </x:c>
      <x:c r="AB24" s="12" t="n">
        <x:f>IF(P24="Buy to Close",(D24-R24)*100*E24-J24-K24,IF(OR(P24="Assigned",P24="Expired Worthless",P24="Called Away"),V24-J24-K24,0))</x:f>
        <x:v>0</x:v>
      </x:c>
      <x:c r="AC24" s="12" t="str">
        <x:f>IF(AND(P24="Assigned",OR(AD24="",AD24="Holding"),O24&lt;&gt;""),(O24-C24)*100*E24,IF(AND(B24="Own Shares",P24="Open",O24&lt;&gt;""),(O24-G24)*F24,""))</x:f>
      </x:c>
      <x:c r="AD24" s="11" t="n"/>
      <x:c r="AE24" s="11" t="str">
        <x:f>IF(AND(P24="Assigned",OR(AD24="",AD24="Holding")),E24*100,IF(AND(B24="Own Shares",P24="Open"),F24,""))</x:f>
      </x:c>
      <x:c r="AF24" s="12" t="str">
        <x:f>IF(AND(P24="Assigned",OR(AD24="",AD24="Holding")),C24,IF(AND(B24="Own Shares",P24="Open"),G24,""))</x:f>
      </x:c>
      <x:c r="AG24" s="12" t="str">
        <x:f>IF(AND(B24="Own Shares",P24="Sold",S24&lt;&gt;""),(S24-G24)*F24-J24-K24,IF(AND(P24="Assigned",AD24="Sold",S24&lt;&gt;""),(S24-C24)*E24*100,""))</x:f>
      </x:c>
    </x:row>
    <x:row r="25">
      <x:c r="A25" s="11" t="n"/>
      <x:c r="B25" s="11" t="n"/>
      <x:c r="C25" s="12" t="n"/>
      <x:c r="D25" s="12" t="n"/>
      <x:c r="E25" s="11" t="n"/>
      <x:c r="F25" s="11" t="n"/>
      <x:c r="G25" s="12" t="n"/>
      <x:c r="H25" s="13" t="n"/>
      <x:c r="I25" s="13" t="n"/>
      <x:c r="J25" s="12" t="n"/>
      <x:c r="K25" s="12" t="n"/>
      <x:c r="L25" s="11" t="n"/>
      <x:c r="M25" s="12" t="n"/>
      <x:c r="N25" s="11" t="n"/>
      <x:c r="O25" s="12" t="n"/>
      <x:c r="P25" s="11" t="n"/>
      <x:c r="Q25" s="13" t="n"/>
      <x:c r="R25" s="12" t="n"/>
      <x:c r="S25" s="12" t="n"/>
      <x:c r="T25" s="11" t="n"/>
      <x:c r="U25" s="11" t="n"/>
      <x:c r="V25" s="12" t="str">
        <x:f>IF(OR(B25="Sell Cash-Secured Put",B25="Sell Covered Call"),D25*100*E25,"")</x:f>
      </x:c>
      <x:c r="W25" s="12" t="str">
        <x:f>IF(AND(B25="Sell Cash-Secured Put",P25="Open"),C25*100*E25,"")</x:f>
      </x:c>
      <x:c r="X25" s="14" t="str">
        <x:f>IF(AND(B25="Sell Cash-Secured Put",M25&lt;&gt;""),(M25-C25)/M25,"")</x:f>
      </x:c>
      <x:c r="Y25" s="12" t="str">
        <x:f>IF(B25="Sell Cash-Secured Put",C25-D25,IF(B25="Sell Covered Call",C25+D25,""))</x:f>
      </x:c>
      <x:c r="Z25" s="12" t="str">
        <x:f>IF(OR(P25&lt;&gt;"Open",O25=""),"",IF(B25="Sell Cash-Secured Put",MAX(C25-O25,0)*100*E25,IF(B25="Sell Covered Call",MAX(O25-C25,0)*100*E25,"")))</x:f>
      </x:c>
      <x:c r="AA25" s="12" t="str">
        <x:f>IF(P25&lt;&gt;"Open","",IF(OR(B25="Sell Cash-Secured Put",B25="Sell Covered Call"),V25-Z25-J25-K25,""))</x:f>
      </x:c>
      <x:c r="AB25" s="12" t="n">
        <x:f>IF(P25="Buy to Close",(D25-R25)*100*E25-J25-K25,IF(OR(P25="Assigned",P25="Expired Worthless",P25="Called Away"),V25-J25-K25,0))</x:f>
        <x:v>0</x:v>
      </x:c>
      <x:c r="AC25" s="12" t="str">
        <x:f>IF(AND(P25="Assigned",OR(AD25="",AD25="Holding"),O25&lt;&gt;""),(O25-C25)*100*E25,IF(AND(B25="Own Shares",P25="Open",O25&lt;&gt;""),(O25-G25)*F25,""))</x:f>
      </x:c>
      <x:c r="AD25" s="11" t="n"/>
      <x:c r="AE25" s="11" t="str">
        <x:f>IF(AND(P25="Assigned",OR(AD25="",AD25="Holding")),E25*100,IF(AND(B25="Own Shares",P25="Open"),F25,""))</x:f>
      </x:c>
      <x:c r="AF25" s="12" t="str">
        <x:f>IF(AND(P25="Assigned",OR(AD25="",AD25="Holding")),C25,IF(AND(B25="Own Shares",P25="Open"),G25,""))</x:f>
      </x:c>
      <x:c r="AG25" s="12" t="str">
        <x:f>IF(AND(B25="Own Shares",P25="Sold",S25&lt;&gt;""),(S25-G25)*F25-J25-K25,IF(AND(P25="Assigned",AD25="Sold",S25&lt;&gt;""),(S25-C25)*E25*100,""))</x:f>
      </x:c>
    </x:row>
    <x:row r="26">
      <x:c r="A26" s="11" t="n"/>
      <x:c r="B26" s="11" t="n"/>
      <x:c r="C26" s="12" t="n"/>
      <x:c r="D26" s="12" t="n"/>
      <x:c r="E26" s="11" t="n"/>
      <x:c r="F26" s="11" t="n"/>
      <x:c r="G26" s="12" t="n"/>
      <x:c r="H26" s="13" t="n"/>
      <x:c r="I26" s="13" t="n"/>
      <x:c r="J26" s="12" t="n"/>
      <x:c r="K26" s="12" t="n"/>
      <x:c r="L26" s="11" t="n"/>
      <x:c r="M26" s="12" t="n"/>
      <x:c r="N26" s="11" t="n"/>
      <x:c r="O26" s="12" t="n"/>
      <x:c r="P26" s="11" t="n"/>
      <x:c r="Q26" s="13" t="n"/>
      <x:c r="R26" s="12" t="n"/>
      <x:c r="S26" s="12" t="n"/>
      <x:c r="T26" s="11" t="n"/>
      <x:c r="U26" s="11" t="n"/>
      <x:c r="V26" s="12" t="str">
        <x:f>IF(OR(B26="Sell Cash-Secured Put",B26="Sell Covered Call"),D26*100*E26,"")</x:f>
      </x:c>
      <x:c r="W26" s="12" t="str">
        <x:f>IF(AND(B26="Sell Cash-Secured Put",P26="Open"),C26*100*E26,"")</x:f>
      </x:c>
      <x:c r="X26" s="14" t="str">
        <x:f>IF(AND(B26="Sell Cash-Secured Put",M26&lt;&gt;""),(M26-C26)/M26,"")</x:f>
      </x:c>
      <x:c r="Y26" s="12" t="str">
        <x:f>IF(B26="Sell Cash-Secured Put",C26-D26,IF(B26="Sell Covered Call",C26+D26,""))</x:f>
      </x:c>
      <x:c r="Z26" s="12" t="str">
        <x:f>IF(OR(P26&lt;&gt;"Open",O26=""),"",IF(B26="Sell Cash-Secured Put",MAX(C26-O26,0)*100*E26,IF(B26="Sell Covered Call",MAX(O26-C26,0)*100*E26,"")))</x:f>
      </x:c>
      <x:c r="AA26" s="12" t="str">
        <x:f>IF(P26&lt;&gt;"Open","",IF(OR(B26="Sell Cash-Secured Put",B26="Sell Covered Call"),V26-Z26-J26-K26,""))</x:f>
      </x:c>
      <x:c r="AB26" s="12" t="n">
        <x:f>IF(P26="Buy to Close",(D26-R26)*100*E26-J26-K26,IF(OR(P26="Assigned",P26="Expired Worthless",P26="Called Away"),V26-J26-K26,0))</x:f>
        <x:v>0</x:v>
      </x:c>
      <x:c r="AC26" s="12" t="str">
        <x:f>IF(AND(P26="Assigned",OR(AD26="",AD26="Holding"),O26&lt;&gt;""),(O26-C26)*100*E26,IF(AND(B26="Own Shares",P26="Open",O26&lt;&gt;""),(O26-G26)*F26,""))</x:f>
      </x:c>
      <x:c r="AD26" s="11" t="n"/>
      <x:c r="AE26" s="11" t="str">
        <x:f>IF(AND(P26="Assigned",OR(AD26="",AD26="Holding")),E26*100,IF(AND(B26="Own Shares",P26="Open"),F26,""))</x:f>
      </x:c>
      <x:c r="AF26" s="12" t="str">
        <x:f>IF(AND(P26="Assigned",OR(AD26="",AD26="Holding")),C26,IF(AND(B26="Own Shares",P26="Open"),G26,""))</x:f>
      </x:c>
      <x:c r="AG26" s="12" t="str">
        <x:f>IF(AND(B26="Own Shares",P26="Sold",S26&lt;&gt;""),(S26-G26)*F26-J26-K26,IF(AND(P26="Assigned",AD26="Sold",S26&lt;&gt;""),(S26-C26)*E26*100,""))</x:f>
      </x:c>
    </x:row>
    <x:row r="27">
      <x:c r="A27" s="11" t="n"/>
      <x:c r="B27" s="11" t="n"/>
      <x:c r="C27" s="12" t="n"/>
      <x:c r="D27" s="12" t="n"/>
      <x:c r="E27" s="11" t="n"/>
      <x:c r="F27" s="11" t="n"/>
      <x:c r="G27" s="12" t="n"/>
      <x:c r="H27" s="13" t="n"/>
      <x:c r="I27" s="13" t="n"/>
      <x:c r="J27" s="12" t="n"/>
      <x:c r="K27" s="12" t="n"/>
      <x:c r="L27" s="11" t="n"/>
      <x:c r="M27" s="12" t="n"/>
      <x:c r="N27" s="11" t="n"/>
      <x:c r="O27" s="12" t="n"/>
      <x:c r="P27" s="11" t="n"/>
      <x:c r="Q27" s="13" t="n"/>
      <x:c r="R27" s="12" t="n"/>
      <x:c r="S27" s="12" t="n"/>
      <x:c r="T27" s="11" t="n"/>
      <x:c r="U27" s="11" t="n"/>
      <x:c r="V27" s="12" t="str">
        <x:f>IF(OR(B27="Sell Cash-Secured Put",B27="Sell Covered Call"),D27*100*E27,"")</x:f>
      </x:c>
      <x:c r="W27" s="12" t="str">
        <x:f>IF(AND(B27="Sell Cash-Secured Put",P27="Open"),C27*100*E27,"")</x:f>
      </x:c>
      <x:c r="X27" s="14" t="str">
        <x:f>IF(AND(B27="Sell Cash-Secured Put",M27&lt;&gt;""),(M27-C27)/M27,"")</x:f>
      </x:c>
      <x:c r="Y27" s="12" t="str">
        <x:f>IF(B27="Sell Cash-Secured Put",C27-D27,IF(B27="Sell Covered Call",C27+D27,""))</x:f>
      </x:c>
      <x:c r="Z27" s="12" t="str">
        <x:f>IF(OR(P27&lt;&gt;"Open",O27=""),"",IF(B27="Sell Cash-Secured Put",MAX(C27-O27,0)*100*E27,IF(B27="Sell Covered Call",MAX(O27-C27,0)*100*E27,"")))</x:f>
      </x:c>
      <x:c r="AA27" s="12" t="str">
        <x:f>IF(P27&lt;&gt;"Open","",IF(OR(B27="Sell Cash-Secured Put",B27="Sell Covered Call"),V27-Z27-J27-K27,""))</x:f>
      </x:c>
      <x:c r="AB27" s="12" t="n">
        <x:f>IF(P27="Buy to Close",(D27-R27)*100*E27-J27-K27,IF(OR(P27="Assigned",P27="Expired Worthless",P27="Called Away"),V27-J27-K27,0))</x:f>
        <x:v>0</x:v>
      </x:c>
      <x:c r="AC27" s="12" t="str">
        <x:f>IF(AND(P27="Assigned",OR(AD27="",AD27="Holding"),O27&lt;&gt;""),(O27-C27)*100*E27,IF(AND(B27="Own Shares",P27="Open",O27&lt;&gt;""),(O27-G27)*F27,""))</x:f>
      </x:c>
      <x:c r="AD27" s="11" t="n"/>
      <x:c r="AE27" s="11" t="str">
        <x:f>IF(AND(P27="Assigned",OR(AD27="",AD27="Holding")),E27*100,IF(AND(B27="Own Shares",P27="Open"),F27,""))</x:f>
      </x:c>
      <x:c r="AF27" s="12" t="str">
        <x:f>IF(AND(P27="Assigned",OR(AD27="",AD27="Holding")),C27,IF(AND(B27="Own Shares",P27="Open"),G27,""))</x:f>
      </x:c>
      <x:c r="AG27" s="12" t="str">
        <x:f>IF(AND(B27="Own Shares",P27="Sold",S27&lt;&gt;""),(S27-G27)*F27-J27-K27,IF(AND(P27="Assigned",AD27="Sold",S27&lt;&gt;""),(S27-C27)*E27*100,""))</x:f>
      </x:c>
    </x:row>
    <x:row r="28">
      <x:c r="A28" s="11" t="n"/>
      <x:c r="B28" s="11" t="n"/>
      <x:c r="C28" s="12" t="n"/>
      <x:c r="D28" s="12" t="n"/>
      <x:c r="E28" s="11" t="n"/>
      <x:c r="F28" s="11" t="n"/>
      <x:c r="G28" s="12" t="n"/>
      <x:c r="H28" s="13" t="n"/>
      <x:c r="I28" s="13" t="n"/>
      <x:c r="J28" s="12" t="n"/>
      <x:c r="K28" s="12" t="n"/>
      <x:c r="L28" s="11" t="n"/>
      <x:c r="M28" s="12" t="n"/>
      <x:c r="N28" s="11" t="n"/>
      <x:c r="O28" s="12" t="n"/>
      <x:c r="P28" s="11" t="n"/>
      <x:c r="Q28" s="13" t="n"/>
      <x:c r="R28" s="12" t="n"/>
      <x:c r="S28" s="12" t="n"/>
      <x:c r="T28" s="11" t="n"/>
      <x:c r="U28" s="11" t="n"/>
      <x:c r="V28" s="12" t="str">
        <x:f>IF(OR(B28="Sell Cash-Secured Put",B28="Sell Covered Call"),D28*100*E28,"")</x:f>
      </x:c>
      <x:c r="W28" s="12" t="str">
        <x:f>IF(AND(B28="Sell Cash-Secured Put",P28="Open"),C28*100*E28,"")</x:f>
      </x:c>
      <x:c r="X28" s="14" t="str">
        <x:f>IF(AND(B28="Sell Cash-Secured Put",M28&lt;&gt;""),(M28-C28)/M28,"")</x:f>
      </x:c>
      <x:c r="Y28" s="12" t="str">
        <x:f>IF(B28="Sell Cash-Secured Put",C28-D28,IF(B28="Sell Covered Call",C28+D28,""))</x:f>
      </x:c>
      <x:c r="Z28" s="12" t="str">
        <x:f>IF(OR(P28&lt;&gt;"Open",O28=""),"",IF(B28="Sell Cash-Secured Put",MAX(C28-O28,0)*100*E28,IF(B28="Sell Covered Call",MAX(O28-C28,0)*100*E28,"")))</x:f>
      </x:c>
      <x:c r="AA28" s="12" t="str">
        <x:f>IF(P28&lt;&gt;"Open","",IF(OR(B28="Sell Cash-Secured Put",B28="Sell Covered Call"),V28-Z28-J28-K28,""))</x:f>
      </x:c>
      <x:c r="AB28" s="12" t="n">
        <x:f>IF(P28="Buy to Close",(D28-R28)*100*E28-J28-K28,IF(OR(P28="Assigned",P28="Expired Worthless",P28="Called Away"),V28-J28-K28,0))</x:f>
        <x:v>0</x:v>
      </x:c>
      <x:c r="AC28" s="12" t="str">
        <x:f>IF(AND(P28="Assigned",OR(AD28="",AD28="Holding"),O28&lt;&gt;""),(O28-C28)*100*E28,IF(AND(B28="Own Shares",P28="Open",O28&lt;&gt;""),(O28-G28)*F28,""))</x:f>
      </x:c>
      <x:c r="AD28" s="11" t="n"/>
      <x:c r="AE28" s="11" t="str">
        <x:f>IF(AND(P28="Assigned",OR(AD28="",AD28="Holding")),E28*100,IF(AND(B28="Own Shares",P28="Open"),F28,""))</x:f>
      </x:c>
      <x:c r="AF28" s="12" t="str">
        <x:f>IF(AND(P28="Assigned",OR(AD28="",AD28="Holding")),C28,IF(AND(B28="Own Shares",P28="Open"),G28,""))</x:f>
      </x:c>
      <x:c r="AG28" s="12" t="str">
        <x:f>IF(AND(B28="Own Shares",P28="Sold",S28&lt;&gt;""),(S28-G28)*F28-J28-K28,IF(AND(P28="Assigned",AD28="Sold",S28&lt;&gt;""),(S28-C28)*E28*100,""))</x:f>
      </x:c>
    </x:row>
    <x:row r="29">
      <x:c r="A29" s="11" t="n"/>
      <x:c r="B29" s="11" t="n"/>
      <x:c r="C29" s="12" t="n"/>
      <x:c r="D29" s="12" t="n"/>
      <x:c r="E29" s="11" t="n"/>
      <x:c r="F29" s="11" t="n"/>
      <x:c r="G29" s="12" t="n"/>
      <x:c r="H29" s="13" t="n"/>
      <x:c r="I29" s="13" t="n"/>
      <x:c r="J29" s="12" t="n"/>
      <x:c r="K29" s="12" t="n"/>
      <x:c r="L29" s="11" t="n"/>
      <x:c r="M29" s="12" t="n"/>
      <x:c r="N29" s="11" t="n"/>
      <x:c r="O29" s="12" t="n"/>
      <x:c r="P29" s="11" t="n"/>
      <x:c r="Q29" s="13" t="n"/>
      <x:c r="R29" s="12" t="n"/>
      <x:c r="S29" s="12" t="n"/>
      <x:c r="T29" s="11" t="n"/>
      <x:c r="U29" s="11" t="n"/>
      <x:c r="V29" s="12" t="str">
        <x:f>IF(OR(B29="Sell Cash-Secured Put",B29="Sell Covered Call"),D29*100*E29,"")</x:f>
      </x:c>
      <x:c r="W29" s="12" t="str">
        <x:f>IF(AND(B29="Sell Cash-Secured Put",P29="Open"),C29*100*E29,"")</x:f>
      </x:c>
      <x:c r="X29" s="14" t="str">
        <x:f>IF(AND(B29="Sell Cash-Secured Put",M29&lt;&gt;""),(M29-C29)/M29,"")</x:f>
      </x:c>
      <x:c r="Y29" s="12" t="str">
        <x:f>IF(B29="Sell Cash-Secured Put",C29-D29,IF(B29="Sell Covered Call",C29+D29,""))</x:f>
      </x:c>
      <x:c r="Z29" s="12" t="str">
        <x:f>IF(OR(P29&lt;&gt;"Open",O29=""),"",IF(B29="Sell Cash-Secured Put",MAX(C29-O29,0)*100*E29,IF(B29="Sell Covered Call",MAX(O29-C29,0)*100*E29,"")))</x:f>
      </x:c>
      <x:c r="AA29" s="12" t="str">
        <x:f>IF(P29&lt;&gt;"Open","",IF(OR(B29="Sell Cash-Secured Put",B29="Sell Covered Call"),V29-Z29-J29-K29,""))</x:f>
      </x:c>
      <x:c r="AB29" s="12" t="n">
        <x:f>IF(P29="Buy to Close",(D29-R29)*100*E29-J29-K29,IF(OR(P29="Assigned",P29="Expired Worthless",P29="Called Away"),V29-J29-K29,0))</x:f>
        <x:v>0</x:v>
      </x:c>
      <x:c r="AC29" s="12" t="str">
        <x:f>IF(AND(P29="Assigned",OR(AD29="",AD29="Holding"),O29&lt;&gt;""),(O29-C29)*100*E29,IF(AND(B29="Own Shares",P29="Open",O29&lt;&gt;""),(O29-G29)*F29,""))</x:f>
      </x:c>
      <x:c r="AD29" s="11" t="n"/>
      <x:c r="AE29" s="11" t="str">
        <x:f>IF(AND(P29="Assigned",OR(AD29="",AD29="Holding")),E29*100,IF(AND(B29="Own Shares",P29="Open"),F29,""))</x:f>
      </x:c>
      <x:c r="AF29" s="12" t="str">
        <x:f>IF(AND(P29="Assigned",OR(AD29="",AD29="Holding")),C29,IF(AND(B29="Own Shares",P29="Open"),G29,""))</x:f>
      </x:c>
      <x:c r="AG29" s="12" t="str">
        <x:f>IF(AND(B29="Own Shares",P29="Sold",S29&lt;&gt;""),(S29-G29)*F29-J29-K29,IF(AND(P29="Assigned",AD29="Sold",S29&lt;&gt;""),(S29-C29)*E29*100,""))</x:f>
      </x:c>
    </x:row>
    <x:row r="30">
      <x:c r="A30" s="11" t="n"/>
      <x:c r="B30" s="11" t="n"/>
      <x:c r="C30" s="12" t="n"/>
      <x:c r="D30" s="12" t="n"/>
      <x:c r="E30" s="11" t="n"/>
      <x:c r="F30" s="11" t="n"/>
      <x:c r="G30" s="12" t="n"/>
      <x:c r="H30" s="13" t="n"/>
      <x:c r="I30" s="13" t="n"/>
      <x:c r="J30" s="12" t="n"/>
      <x:c r="K30" s="12" t="n"/>
      <x:c r="L30" s="11" t="n"/>
      <x:c r="M30" s="12" t="n"/>
      <x:c r="N30" s="11" t="n"/>
      <x:c r="O30" s="12" t="n"/>
      <x:c r="P30" s="11" t="n"/>
      <x:c r="Q30" s="13" t="n"/>
      <x:c r="R30" s="12" t="n"/>
      <x:c r="S30" s="12" t="n"/>
      <x:c r="T30" s="11" t="n"/>
      <x:c r="U30" s="11" t="n"/>
      <x:c r="V30" s="12" t="str">
        <x:f>IF(OR(B30="Sell Cash-Secured Put",B30="Sell Covered Call"),D30*100*E30,"")</x:f>
      </x:c>
      <x:c r="W30" s="12" t="str">
        <x:f>IF(AND(B30="Sell Cash-Secured Put",P30="Open"),C30*100*E30,"")</x:f>
      </x:c>
      <x:c r="X30" s="14" t="str">
        <x:f>IF(AND(B30="Sell Cash-Secured Put",M30&lt;&gt;""),(M30-C30)/M30,"")</x:f>
      </x:c>
      <x:c r="Y30" s="12" t="str">
        <x:f>IF(B30="Sell Cash-Secured Put",C30-D30,IF(B30="Sell Covered Call",C30+D30,""))</x:f>
      </x:c>
      <x:c r="Z30" s="12" t="str">
        <x:f>IF(OR(P30&lt;&gt;"Open",O30=""),"",IF(B30="Sell Cash-Secured Put",MAX(C30-O30,0)*100*E30,IF(B30="Sell Covered Call",MAX(O30-C30,0)*100*E30,"")))</x:f>
      </x:c>
      <x:c r="AA30" s="12" t="str">
        <x:f>IF(P30&lt;&gt;"Open","",IF(OR(B30="Sell Cash-Secured Put",B30="Sell Covered Call"),V30-Z30-J30-K30,""))</x:f>
      </x:c>
      <x:c r="AB30" s="12" t="n">
        <x:f>IF(P30="Buy to Close",(D30-R30)*100*E30-J30-K30,IF(OR(P30="Assigned",P30="Expired Worthless",P30="Called Away"),V30-J30-K30,0))</x:f>
        <x:v>0</x:v>
      </x:c>
      <x:c r="AC30" s="12" t="str">
        <x:f>IF(AND(P30="Assigned",OR(AD30="",AD30="Holding"),O30&lt;&gt;""),(O30-C30)*100*E30,IF(AND(B30="Own Shares",P30="Open",O30&lt;&gt;""),(O30-G30)*F30,""))</x:f>
      </x:c>
      <x:c r="AD30" s="11" t="n"/>
      <x:c r="AE30" s="11" t="str">
        <x:f>IF(AND(P30="Assigned",OR(AD30="",AD30="Holding")),E30*100,IF(AND(B30="Own Shares",P30="Open"),F30,""))</x:f>
      </x:c>
      <x:c r="AF30" s="12" t="str">
        <x:f>IF(AND(P30="Assigned",OR(AD30="",AD30="Holding")),C30,IF(AND(B30="Own Shares",P30="Open"),G30,""))</x:f>
      </x:c>
      <x:c r="AG30" s="12" t="str">
        <x:f>IF(AND(B30="Own Shares",P30="Sold",S30&lt;&gt;""),(S30-G30)*F30-J30-K30,IF(AND(P30="Assigned",AD30="Sold",S30&lt;&gt;""),(S30-C30)*E30*100,""))</x:f>
      </x:c>
    </x:row>
    <x:row r="31">
      <x:c r="A31" s="11" t="n"/>
      <x:c r="B31" s="11" t="n"/>
      <x:c r="C31" s="12" t="n"/>
      <x:c r="D31" s="12" t="n"/>
      <x:c r="E31" s="11" t="n"/>
      <x:c r="F31" s="11" t="n"/>
      <x:c r="G31" s="12" t="n"/>
      <x:c r="H31" s="13" t="n"/>
      <x:c r="I31" s="13" t="n"/>
      <x:c r="J31" s="12" t="n"/>
      <x:c r="K31" s="12" t="n"/>
      <x:c r="L31" s="11" t="n"/>
      <x:c r="M31" s="12" t="n"/>
      <x:c r="N31" s="11" t="n"/>
      <x:c r="O31" s="12" t="n"/>
      <x:c r="P31" s="11" t="n"/>
      <x:c r="Q31" s="13" t="n"/>
      <x:c r="R31" s="12" t="n"/>
      <x:c r="S31" s="12" t="n"/>
      <x:c r="T31" s="11" t="n"/>
      <x:c r="U31" s="11" t="n"/>
      <x:c r="V31" s="12" t="str">
        <x:f>IF(OR(B31="Sell Cash-Secured Put",B31="Sell Covered Call"),D31*100*E31,"")</x:f>
      </x:c>
      <x:c r="W31" s="12" t="str">
        <x:f>IF(AND(B31="Sell Cash-Secured Put",P31="Open"),C31*100*E31,"")</x:f>
      </x:c>
      <x:c r="X31" s="14" t="str">
        <x:f>IF(AND(B31="Sell Cash-Secured Put",M31&lt;&gt;""),(M31-C31)/M31,"")</x:f>
      </x:c>
      <x:c r="Y31" s="12" t="str">
        <x:f>IF(B31="Sell Cash-Secured Put",C31-D31,IF(B31="Sell Covered Call",C31+D31,""))</x:f>
      </x:c>
      <x:c r="Z31" s="12" t="str">
        <x:f>IF(OR(P31&lt;&gt;"Open",O31=""),"",IF(B31="Sell Cash-Secured Put",MAX(C31-O31,0)*100*E31,IF(B31="Sell Covered Call",MAX(O31-C31,0)*100*E31,"")))</x:f>
      </x:c>
      <x:c r="AA31" s="12" t="str">
        <x:f>IF(P31&lt;&gt;"Open","",IF(OR(B31="Sell Cash-Secured Put",B31="Sell Covered Call"),V31-Z31-J31-K31,""))</x:f>
      </x:c>
      <x:c r="AB31" s="12" t="n">
        <x:f>IF(P31="Buy to Close",(D31-R31)*100*E31-J31-K31,IF(OR(P31="Assigned",P31="Expired Worthless",P31="Called Away"),V31-J31-K31,0))</x:f>
        <x:v>0</x:v>
      </x:c>
      <x:c r="AC31" s="12" t="str">
        <x:f>IF(AND(P31="Assigned",OR(AD31="",AD31="Holding"),O31&lt;&gt;""),(O31-C31)*100*E31,IF(AND(B31="Own Shares",P31="Open",O31&lt;&gt;""),(O31-G31)*F31,""))</x:f>
      </x:c>
      <x:c r="AD31" s="11" t="n"/>
      <x:c r="AE31" s="11" t="str">
        <x:f>IF(AND(P31="Assigned",OR(AD31="",AD31="Holding")),E31*100,IF(AND(B31="Own Shares",P31="Open"),F31,""))</x:f>
      </x:c>
      <x:c r="AF31" s="12" t="str">
        <x:f>IF(AND(P31="Assigned",OR(AD31="",AD31="Holding")),C31,IF(AND(B31="Own Shares",P31="Open"),G31,""))</x:f>
      </x:c>
      <x:c r="AG31" s="12" t="str">
        <x:f>IF(AND(B31="Own Shares",P31="Sold",S31&lt;&gt;""),(S31-G31)*F31-J31-K31,IF(AND(P31="Assigned",AD31="Sold",S31&lt;&gt;""),(S31-C31)*E31*100,""))</x:f>
      </x:c>
    </x:row>
    <x:row r="32">
      <x:c r="A32" s="11" t="n"/>
      <x:c r="B32" s="11" t="n"/>
      <x:c r="C32" s="12" t="n"/>
      <x:c r="D32" s="12" t="n"/>
      <x:c r="E32" s="11" t="n"/>
      <x:c r="F32" s="11" t="n"/>
      <x:c r="G32" s="12" t="n"/>
      <x:c r="H32" s="13" t="n"/>
      <x:c r="I32" s="13" t="n"/>
      <x:c r="J32" s="12" t="n"/>
      <x:c r="K32" s="12" t="n"/>
      <x:c r="L32" s="11" t="n"/>
      <x:c r="M32" s="12" t="n"/>
      <x:c r="N32" s="11" t="n"/>
      <x:c r="O32" s="12" t="n"/>
      <x:c r="P32" s="11" t="n"/>
      <x:c r="Q32" s="13" t="n"/>
      <x:c r="R32" s="12" t="n"/>
      <x:c r="S32" s="12" t="n"/>
      <x:c r="T32" s="11" t="n"/>
      <x:c r="U32" s="11" t="n"/>
      <x:c r="V32" s="12" t="str">
        <x:f>IF(OR(B32="Sell Cash-Secured Put",B32="Sell Covered Call"),D32*100*E32,"")</x:f>
      </x:c>
      <x:c r="W32" s="12" t="str">
        <x:f>IF(AND(B32="Sell Cash-Secured Put",P32="Open"),C32*100*E32,"")</x:f>
      </x:c>
      <x:c r="X32" s="14" t="str">
        <x:f>IF(AND(B32="Sell Cash-Secured Put",M32&lt;&gt;""),(M32-C32)/M32,"")</x:f>
      </x:c>
      <x:c r="Y32" s="12" t="str">
        <x:f>IF(B32="Sell Cash-Secured Put",C32-D32,IF(B32="Sell Covered Call",C32+D32,""))</x:f>
      </x:c>
      <x:c r="Z32" s="12" t="str">
        <x:f>IF(OR(P32&lt;&gt;"Open",O32=""),"",IF(B32="Sell Cash-Secured Put",MAX(C32-O32,0)*100*E32,IF(B32="Sell Covered Call",MAX(O32-C32,0)*100*E32,"")))</x:f>
      </x:c>
      <x:c r="AA32" s="12" t="str">
        <x:f>IF(P32&lt;&gt;"Open","",IF(OR(B32="Sell Cash-Secured Put",B32="Sell Covered Call"),V32-Z32-J32-K32,""))</x:f>
      </x:c>
      <x:c r="AB32" s="12" t="n">
        <x:f>IF(P32="Buy to Close",(D32-R32)*100*E32-J32-K32,IF(OR(P32="Assigned",P32="Expired Worthless",P32="Called Away"),V32-J32-K32,0))</x:f>
        <x:v>0</x:v>
      </x:c>
      <x:c r="AC32" s="12" t="str">
        <x:f>IF(AND(P32="Assigned",OR(AD32="",AD32="Holding"),O32&lt;&gt;""),(O32-C32)*100*E32,IF(AND(B32="Own Shares",P32="Open",O32&lt;&gt;""),(O32-G32)*F32,""))</x:f>
      </x:c>
      <x:c r="AD32" s="11" t="n"/>
      <x:c r="AE32" s="11" t="str">
        <x:f>IF(AND(P32="Assigned",OR(AD32="",AD32="Holding")),E32*100,IF(AND(B32="Own Shares",P32="Open"),F32,""))</x:f>
      </x:c>
      <x:c r="AF32" s="12" t="str">
        <x:f>IF(AND(P32="Assigned",OR(AD32="",AD32="Holding")),C32,IF(AND(B32="Own Shares",P32="Open"),G32,""))</x:f>
      </x:c>
      <x:c r="AG32" s="12" t="str">
        <x:f>IF(AND(B32="Own Shares",P32="Sold",S32&lt;&gt;""),(S32-G32)*F32-J32-K32,IF(AND(P32="Assigned",AD32="Sold",S32&lt;&gt;""),(S32-C32)*E32*100,""))</x:f>
      </x:c>
    </x:row>
    <x:row r="33">
      <x:c r="A33" s="11" t="n"/>
      <x:c r="B33" s="11" t="n"/>
      <x:c r="C33" s="12" t="n"/>
      <x:c r="D33" s="12" t="n"/>
      <x:c r="E33" s="11" t="n"/>
      <x:c r="F33" s="11" t="n"/>
      <x:c r="G33" s="12" t="n"/>
      <x:c r="H33" s="13" t="n"/>
      <x:c r="I33" s="13" t="n"/>
      <x:c r="J33" s="12" t="n"/>
      <x:c r="K33" s="12" t="n"/>
      <x:c r="L33" s="11" t="n"/>
      <x:c r="M33" s="12" t="n"/>
      <x:c r="N33" s="11" t="n"/>
      <x:c r="O33" s="12" t="n"/>
      <x:c r="P33" s="11" t="n"/>
      <x:c r="Q33" s="13" t="n"/>
      <x:c r="R33" s="12" t="n"/>
      <x:c r="S33" s="12" t="n"/>
      <x:c r="T33" s="11" t="n"/>
      <x:c r="U33" s="11" t="n"/>
      <x:c r="V33" s="12" t="str">
        <x:f>IF(OR(B33="Sell Cash-Secured Put",B33="Sell Covered Call"),D33*100*E33,"")</x:f>
      </x:c>
      <x:c r="W33" s="12" t="str">
        <x:f>IF(AND(B33="Sell Cash-Secured Put",P33="Open"),C33*100*E33,"")</x:f>
      </x:c>
      <x:c r="X33" s="14" t="str">
        <x:f>IF(AND(B33="Sell Cash-Secured Put",M33&lt;&gt;""),(M33-C33)/M33,"")</x:f>
      </x:c>
      <x:c r="Y33" s="12" t="str">
        <x:f>IF(B33="Sell Cash-Secured Put",C33-D33,IF(B33="Sell Covered Call",C33+D33,""))</x:f>
      </x:c>
      <x:c r="Z33" s="12" t="str">
        <x:f>IF(OR(P33&lt;&gt;"Open",O33=""),"",IF(B33="Sell Cash-Secured Put",MAX(C33-O33,0)*100*E33,IF(B33="Sell Covered Call",MAX(O33-C33,0)*100*E33,"")))</x:f>
      </x:c>
      <x:c r="AA33" s="12" t="str">
        <x:f>IF(P33&lt;&gt;"Open","",IF(OR(B33="Sell Cash-Secured Put",B33="Sell Covered Call"),V33-Z33-J33-K33,""))</x:f>
      </x:c>
      <x:c r="AB33" s="12" t="n">
        <x:f>IF(P33="Buy to Close",(D33-R33)*100*E33-J33-K33,IF(OR(P33="Assigned",P33="Expired Worthless",P33="Called Away"),V33-J33-K33,0))</x:f>
        <x:v>0</x:v>
      </x:c>
      <x:c r="AC33" s="12" t="str">
        <x:f>IF(AND(P33="Assigned",OR(AD33="",AD33="Holding"),O33&lt;&gt;""),(O33-C33)*100*E33,IF(AND(B33="Own Shares",P33="Open",O33&lt;&gt;""),(O33-G33)*F33,""))</x:f>
      </x:c>
      <x:c r="AD33" s="11" t="n"/>
      <x:c r="AE33" s="11" t="str">
        <x:f>IF(AND(P33="Assigned",OR(AD33="",AD33="Holding")),E33*100,IF(AND(B33="Own Shares",P33="Open"),F33,""))</x:f>
      </x:c>
      <x:c r="AF33" s="12" t="str">
        <x:f>IF(AND(P33="Assigned",OR(AD33="",AD33="Holding")),C33,IF(AND(B33="Own Shares",P33="Open"),G33,""))</x:f>
      </x:c>
      <x:c r="AG33" s="12" t="str">
        <x:f>IF(AND(B33="Own Shares",P33="Sold",S33&lt;&gt;""),(S33-G33)*F33-J33-K33,IF(AND(P33="Assigned",AD33="Sold",S33&lt;&gt;""),(S33-C33)*E33*100,""))</x:f>
      </x:c>
    </x:row>
    <x:row r="34">
      <x:c r="A34" s="11" t="n"/>
      <x:c r="B34" s="11" t="n"/>
      <x:c r="C34" s="12" t="n"/>
      <x:c r="D34" s="12" t="n"/>
      <x:c r="E34" s="11" t="n"/>
      <x:c r="F34" s="11" t="n"/>
      <x:c r="G34" s="12" t="n"/>
      <x:c r="H34" s="13" t="n"/>
      <x:c r="I34" s="13" t="n"/>
      <x:c r="J34" s="12" t="n"/>
      <x:c r="K34" s="12" t="n"/>
      <x:c r="L34" s="11" t="n"/>
      <x:c r="M34" s="12" t="n"/>
      <x:c r="N34" s="11" t="n"/>
      <x:c r="O34" s="12" t="n"/>
      <x:c r="P34" s="11" t="n"/>
      <x:c r="Q34" s="13" t="n"/>
      <x:c r="R34" s="12" t="n"/>
      <x:c r="S34" s="12" t="n"/>
      <x:c r="T34" s="11" t="n"/>
      <x:c r="U34" s="11" t="n"/>
      <x:c r="V34" s="12" t="str">
        <x:f>IF(OR(B34="Sell Cash-Secured Put",B34="Sell Covered Call"),D34*100*E34,"")</x:f>
      </x:c>
      <x:c r="W34" s="12" t="str">
        <x:f>IF(AND(B34="Sell Cash-Secured Put",P34="Open"),C34*100*E34,"")</x:f>
      </x:c>
      <x:c r="X34" s="14" t="str">
        <x:f>IF(AND(B34="Sell Cash-Secured Put",M34&lt;&gt;""),(M34-C34)/M34,"")</x:f>
      </x:c>
      <x:c r="Y34" s="12" t="str">
        <x:f>IF(B34="Sell Cash-Secured Put",C34-D34,IF(B34="Sell Covered Call",C34+D34,""))</x:f>
      </x:c>
      <x:c r="Z34" s="12" t="str">
        <x:f>IF(OR(P34&lt;&gt;"Open",O34=""),"",IF(B34="Sell Cash-Secured Put",MAX(C34-O34,0)*100*E34,IF(B34="Sell Covered Call",MAX(O34-C34,0)*100*E34,"")))</x:f>
      </x:c>
      <x:c r="AA34" s="12" t="str">
        <x:f>IF(P34&lt;&gt;"Open","",IF(OR(B34="Sell Cash-Secured Put",B34="Sell Covered Call"),V34-Z34-J34-K34,""))</x:f>
      </x:c>
      <x:c r="AB34" s="12" t="n">
        <x:f>IF(P34="Buy to Close",(D34-R34)*100*E34-J34-K34,IF(OR(P34="Assigned",P34="Expired Worthless",P34="Called Away"),V34-J34-K34,0))</x:f>
        <x:v>0</x:v>
      </x:c>
      <x:c r="AC34" s="12" t="str">
        <x:f>IF(AND(P34="Assigned",OR(AD34="",AD34="Holding"),O34&lt;&gt;""),(O34-C34)*100*E34,IF(AND(B34="Own Shares",P34="Open",O34&lt;&gt;""),(O34-G34)*F34,""))</x:f>
      </x:c>
      <x:c r="AD34" s="11" t="n"/>
      <x:c r="AE34" s="11" t="str">
        <x:f>IF(AND(P34="Assigned",OR(AD34="",AD34="Holding")),E34*100,IF(AND(B34="Own Shares",P34="Open"),F34,""))</x:f>
      </x:c>
      <x:c r="AF34" s="12" t="str">
        <x:f>IF(AND(P34="Assigned",OR(AD34="",AD34="Holding")),C34,IF(AND(B34="Own Shares",P34="Open"),G34,""))</x:f>
      </x:c>
      <x:c r="AG34" s="12" t="str">
        <x:f>IF(AND(B34="Own Shares",P34="Sold",S34&lt;&gt;""),(S34-G34)*F34-J34-K34,IF(AND(P34="Assigned",AD34="Sold",S34&lt;&gt;""),(S34-C34)*E34*100,""))</x:f>
      </x:c>
    </x:row>
    <x:row r="35">
      <x:c r="A35" s="11" t="n"/>
      <x:c r="B35" s="11" t="n"/>
      <x:c r="C35" s="12" t="n"/>
      <x:c r="D35" s="12" t="n"/>
      <x:c r="E35" s="11" t="n"/>
      <x:c r="F35" s="11" t="n"/>
      <x:c r="G35" s="12" t="n"/>
      <x:c r="H35" s="13" t="n"/>
      <x:c r="I35" s="13" t="n"/>
      <x:c r="J35" s="12" t="n"/>
      <x:c r="K35" s="12" t="n"/>
      <x:c r="L35" s="11" t="n"/>
      <x:c r="M35" s="12" t="n"/>
      <x:c r="N35" s="11" t="n"/>
      <x:c r="O35" s="12" t="n"/>
      <x:c r="P35" s="11" t="n"/>
      <x:c r="Q35" s="13" t="n"/>
      <x:c r="R35" s="12" t="n"/>
      <x:c r="S35" s="12" t="n"/>
      <x:c r="T35" s="11" t="n"/>
      <x:c r="U35" s="11" t="n"/>
      <x:c r="V35" s="12" t="str">
        <x:f>IF(OR(B35="Sell Cash-Secured Put",B35="Sell Covered Call"),D35*100*E35,"")</x:f>
      </x:c>
      <x:c r="W35" s="12" t="str">
        <x:f>IF(AND(B35="Sell Cash-Secured Put",P35="Open"),C35*100*E35,"")</x:f>
      </x:c>
      <x:c r="X35" s="14" t="str">
        <x:f>IF(AND(B35="Sell Cash-Secured Put",M35&lt;&gt;""),(M35-C35)/M35,"")</x:f>
      </x:c>
      <x:c r="Y35" s="12" t="str">
        <x:f>IF(B35="Sell Cash-Secured Put",C35-D35,IF(B35="Sell Covered Call",C35+D35,""))</x:f>
      </x:c>
      <x:c r="Z35" s="12" t="str">
        <x:f>IF(OR(P35&lt;&gt;"Open",O35=""),"",IF(B35="Sell Cash-Secured Put",MAX(C35-O35,0)*100*E35,IF(B35="Sell Covered Call",MAX(O35-C35,0)*100*E35,"")))</x:f>
      </x:c>
      <x:c r="AA35" s="12" t="str">
        <x:f>IF(P35&lt;&gt;"Open","",IF(OR(B35="Sell Cash-Secured Put",B35="Sell Covered Call"),V35-Z35-J35-K35,""))</x:f>
      </x:c>
      <x:c r="AB35" s="12" t="n">
        <x:f>IF(P35="Buy to Close",(D35-R35)*100*E35-J35-K35,IF(OR(P35="Assigned",P35="Expired Worthless",P35="Called Away"),V35-J35-K35,0))</x:f>
        <x:v>0</x:v>
      </x:c>
      <x:c r="AC35" s="12" t="str">
        <x:f>IF(AND(P35="Assigned",OR(AD35="",AD35="Holding"),O35&lt;&gt;""),(O35-C35)*100*E35,IF(AND(B35="Own Shares",P35="Open",O35&lt;&gt;""),(O35-G35)*F35,""))</x:f>
      </x:c>
      <x:c r="AD35" s="11" t="n"/>
      <x:c r="AE35" s="11" t="str">
        <x:f>IF(AND(P35="Assigned",OR(AD35="",AD35="Holding")),E35*100,IF(AND(B35="Own Shares",P35="Open"),F35,""))</x:f>
      </x:c>
      <x:c r="AF35" s="12" t="str">
        <x:f>IF(AND(P35="Assigned",OR(AD35="",AD35="Holding")),C35,IF(AND(B35="Own Shares",P35="Open"),G35,""))</x:f>
      </x:c>
      <x:c r="AG35" s="12" t="str">
        <x:f>IF(AND(B35="Own Shares",P35="Sold",S35&lt;&gt;""),(S35-G35)*F35-J35-K35,IF(AND(P35="Assigned",AD35="Sold",S35&lt;&gt;""),(S35-C35)*E35*100,""))</x:f>
      </x:c>
    </x:row>
    <x:row r="36">
      <x:c r="A36" s="11" t="n"/>
      <x:c r="B36" s="11" t="n"/>
      <x:c r="C36" s="12" t="n"/>
      <x:c r="D36" s="12" t="n"/>
      <x:c r="E36" s="11" t="n"/>
      <x:c r="F36" s="11" t="n"/>
      <x:c r="G36" s="12" t="n"/>
      <x:c r="H36" s="13" t="n"/>
      <x:c r="I36" s="13" t="n"/>
      <x:c r="J36" s="12" t="n"/>
      <x:c r="K36" s="12" t="n"/>
      <x:c r="L36" s="11" t="n"/>
      <x:c r="M36" s="12" t="n"/>
      <x:c r="N36" s="11" t="n"/>
      <x:c r="O36" s="12" t="n"/>
      <x:c r="P36" s="11" t="n"/>
      <x:c r="Q36" s="13" t="n"/>
      <x:c r="R36" s="12" t="n"/>
      <x:c r="S36" s="12" t="n"/>
      <x:c r="T36" s="11" t="n"/>
      <x:c r="U36" s="11" t="n"/>
      <x:c r="V36" s="12" t="str">
        <x:f>IF(OR(B36="Sell Cash-Secured Put",B36="Sell Covered Call"),D36*100*E36,"")</x:f>
      </x:c>
      <x:c r="W36" s="12" t="str">
        <x:f>IF(AND(B36="Sell Cash-Secured Put",P36="Open"),C36*100*E36,"")</x:f>
      </x:c>
      <x:c r="X36" s="14" t="str">
        <x:f>IF(AND(B36="Sell Cash-Secured Put",M36&lt;&gt;""),(M36-C36)/M36,"")</x:f>
      </x:c>
      <x:c r="Y36" s="12" t="str">
        <x:f>IF(B36="Sell Cash-Secured Put",C36-D36,IF(B36="Sell Covered Call",C36+D36,""))</x:f>
      </x:c>
      <x:c r="Z36" s="12" t="str">
        <x:f>IF(OR(P36&lt;&gt;"Open",O36=""),"",IF(B36="Sell Cash-Secured Put",MAX(C36-O36,0)*100*E36,IF(B36="Sell Covered Call",MAX(O36-C36,0)*100*E36,"")))</x:f>
      </x:c>
      <x:c r="AA36" s="12" t="str">
        <x:f>IF(P36&lt;&gt;"Open","",IF(OR(B36="Sell Cash-Secured Put",B36="Sell Covered Call"),V36-Z36-J36-K36,""))</x:f>
      </x:c>
      <x:c r="AB36" s="12" t="n">
        <x:f>IF(P36="Buy to Close",(D36-R36)*100*E36-J36-K36,IF(OR(P36="Assigned",P36="Expired Worthless",P36="Called Away"),V36-J36-K36,0))</x:f>
        <x:v>0</x:v>
      </x:c>
      <x:c r="AC36" s="12" t="str">
        <x:f>IF(AND(P36="Assigned",OR(AD36="",AD36="Holding"),O36&lt;&gt;""),(O36-C36)*100*E36,IF(AND(B36="Own Shares",P36="Open",O36&lt;&gt;""),(O36-G36)*F36,""))</x:f>
      </x:c>
      <x:c r="AD36" s="11" t="n"/>
      <x:c r="AE36" s="11" t="str">
        <x:f>IF(AND(P36="Assigned",OR(AD36="",AD36="Holding")),E36*100,IF(AND(B36="Own Shares",P36="Open"),F36,""))</x:f>
      </x:c>
      <x:c r="AF36" s="12" t="str">
        <x:f>IF(AND(P36="Assigned",OR(AD36="",AD36="Holding")),C36,IF(AND(B36="Own Shares",P36="Open"),G36,""))</x:f>
      </x:c>
      <x:c r="AG36" s="12" t="str">
        <x:f>IF(AND(B36="Own Shares",P36="Sold",S36&lt;&gt;""),(S36-G36)*F36-J36-K36,IF(AND(P36="Assigned",AD36="Sold",S36&lt;&gt;""),(S36-C36)*E36*100,""))</x:f>
      </x:c>
    </x:row>
    <x:row r="37">
      <x:c r="A37" s="11" t="n"/>
      <x:c r="B37" s="11" t="n"/>
      <x:c r="C37" s="12" t="n"/>
      <x:c r="D37" s="12" t="n"/>
      <x:c r="E37" s="11" t="n"/>
      <x:c r="F37" s="11" t="n"/>
      <x:c r="G37" s="12" t="n"/>
      <x:c r="H37" s="13" t="n"/>
      <x:c r="I37" s="13" t="n"/>
      <x:c r="J37" s="12" t="n"/>
      <x:c r="K37" s="12" t="n"/>
      <x:c r="L37" s="11" t="n"/>
      <x:c r="M37" s="12" t="n"/>
      <x:c r="N37" s="11" t="n"/>
      <x:c r="O37" s="12" t="n"/>
      <x:c r="P37" s="11" t="n"/>
      <x:c r="Q37" s="13" t="n"/>
      <x:c r="R37" s="12" t="n"/>
      <x:c r="S37" s="12" t="n"/>
      <x:c r="T37" s="11" t="n"/>
      <x:c r="U37" s="11" t="n"/>
      <x:c r="V37" s="12" t="str">
        <x:f>IF(OR(B37="Sell Cash-Secured Put",B37="Sell Covered Call"),D37*100*E37,"")</x:f>
      </x:c>
      <x:c r="W37" s="12" t="str">
        <x:f>IF(AND(B37="Sell Cash-Secured Put",P37="Open"),C37*100*E37,"")</x:f>
      </x:c>
      <x:c r="X37" s="14" t="str">
        <x:f>IF(AND(B37="Sell Cash-Secured Put",M37&lt;&gt;""),(M37-C37)/M37,"")</x:f>
      </x:c>
      <x:c r="Y37" s="12" t="str">
        <x:f>IF(B37="Sell Cash-Secured Put",C37-D37,IF(B37="Sell Covered Call",C37+D37,""))</x:f>
      </x:c>
      <x:c r="Z37" s="12" t="str">
        <x:f>IF(OR(P37&lt;&gt;"Open",O37=""),"",IF(B37="Sell Cash-Secured Put",MAX(C37-O37,0)*100*E37,IF(B37="Sell Covered Call",MAX(O37-C37,0)*100*E37,"")))</x:f>
      </x:c>
      <x:c r="AA37" s="12" t="str">
        <x:f>IF(P37&lt;&gt;"Open","",IF(OR(B37="Sell Cash-Secured Put",B37="Sell Covered Call"),V37-Z37-J37-K37,""))</x:f>
      </x:c>
      <x:c r="AB37" s="12" t="n">
        <x:f>IF(P37="Buy to Close",(D37-R37)*100*E37-J37-K37,IF(OR(P37="Assigned",P37="Expired Worthless",P37="Called Away"),V37-J37-K37,0))</x:f>
        <x:v>0</x:v>
      </x:c>
      <x:c r="AC37" s="12" t="str">
        <x:f>IF(AND(P37="Assigned",OR(AD37="",AD37="Holding"),O37&lt;&gt;""),(O37-C37)*100*E37,IF(AND(B37="Own Shares",P37="Open",O37&lt;&gt;""),(O37-G37)*F37,""))</x:f>
      </x:c>
      <x:c r="AD37" s="11" t="n"/>
      <x:c r="AE37" s="11" t="str">
        <x:f>IF(AND(P37="Assigned",OR(AD37="",AD37="Holding")),E37*100,IF(AND(B37="Own Shares",P37="Open"),F37,""))</x:f>
      </x:c>
      <x:c r="AF37" s="12" t="str">
        <x:f>IF(AND(P37="Assigned",OR(AD37="",AD37="Holding")),C37,IF(AND(B37="Own Shares",P37="Open"),G37,""))</x:f>
      </x:c>
      <x:c r="AG37" s="12" t="str">
        <x:f>IF(AND(B37="Own Shares",P37="Sold",S37&lt;&gt;""),(S37-G37)*F37-J37-K37,IF(AND(P37="Assigned",AD37="Sold",S37&lt;&gt;""),(S37-C37)*E37*100,""))</x:f>
      </x:c>
    </x:row>
    <x:row r="38">
      <x:c r="A38" s="11" t="n"/>
      <x:c r="B38" s="11" t="n"/>
      <x:c r="C38" s="12" t="n"/>
      <x:c r="D38" s="12" t="n"/>
      <x:c r="E38" s="11" t="n"/>
      <x:c r="F38" s="11" t="n"/>
      <x:c r="G38" s="12" t="n"/>
      <x:c r="H38" s="13" t="n"/>
      <x:c r="I38" s="13" t="n"/>
      <x:c r="J38" s="12" t="n"/>
      <x:c r="K38" s="12" t="n"/>
      <x:c r="L38" s="11" t="n"/>
      <x:c r="M38" s="12" t="n"/>
      <x:c r="N38" s="11" t="n"/>
      <x:c r="O38" s="12" t="n"/>
      <x:c r="P38" s="11" t="n"/>
      <x:c r="Q38" s="13" t="n"/>
      <x:c r="R38" s="12" t="n"/>
      <x:c r="S38" s="12" t="n"/>
      <x:c r="T38" s="11" t="n"/>
      <x:c r="U38" s="11" t="n"/>
      <x:c r="V38" s="12" t="str">
        <x:f>IF(OR(B38="Sell Cash-Secured Put",B38="Sell Covered Call"),D38*100*E38,"")</x:f>
      </x:c>
      <x:c r="W38" s="12" t="str">
        <x:f>IF(AND(B38="Sell Cash-Secured Put",P38="Open"),C38*100*E38,"")</x:f>
      </x:c>
      <x:c r="X38" s="14" t="str">
        <x:f>IF(AND(B38="Sell Cash-Secured Put",M38&lt;&gt;""),(M38-C38)/M38,"")</x:f>
      </x:c>
      <x:c r="Y38" s="12" t="str">
        <x:f>IF(B38="Sell Cash-Secured Put",C38-D38,IF(B38="Sell Covered Call",C38+D38,""))</x:f>
      </x:c>
      <x:c r="Z38" s="12" t="str">
        <x:f>IF(OR(P38&lt;&gt;"Open",O38=""),"",IF(B38="Sell Cash-Secured Put",MAX(C38-O38,0)*100*E38,IF(B38="Sell Covered Call",MAX(O38-C38,0)*100*E38,"")))</x:f>
      </x:c>
      <x:c r="AA38" s="12" t="str">
        <x:f>IF(P38&lt;&gt;"Open","",IF(OR(B38="Sell Cash-Secured Put",B38="Sell Covered Call"),V38-Z38-J38-K38,""))</x:f>
      </x:c>
      <x:c r="AB38" s="12" t="n">
        <x:f>IF(P38="Buy to Close",(D38-R38)*100*E38-J38-K38,IF(OR(P38="Assigned",P38="Expired Worthless",P38="Called Away"),V38-J38-K38,0))</x:f>
        <x:v>0</x:v>
      </x:c>
      <x:c r="AC38" s="12" t="str">
        <x:f>IF(AND(P38="Assigned",OR(AD38="",AD38="Holding"),O38&lt;&gt;""),(O38-C38)*100*E38,IF(AND(B38="Own Shares",P38="Open",O38&lt;&gt;""),(O38-G38)*F38,""))</x:f>
      </x:c>
      <x:c r="AD38" s="11" t="n"/>
      <x:c r="AE38" s="11" t="str">
        <x:f>IF(AND(P38="Assigned",OR(AD38="",AD38="Holding")),E38*100,IF(AND(B38="Own Shares",P38="Open"),F38,""))</x:f>
      </x:c>
      <x:c r="AF38" s="12" t="str">
        <x:f>IF(AND(P38="Assigned",OR(AD38="",AD38="Holding")),C38,IF(AND(B38="Own Shares",P38="Open"),G38,""))</x:f>
      </x:c>
      <x:c r="AG38" s="12" t="str">
        <x:f>IF(AND(B38="Own Shares",P38="Sold",S38&lt;&gt;""),(S38-G38)*F38-J38-K38,IF(AND(P38="Assigned",AD38="Sold",S38&lt;&gt;""),(S38-C38)*E38*100,""))</x:f>
      </x:c>
    </x:row>
    <x:row r="39">
      <x:c r="A39" s="11" t="n"/>
      <x:c r="B39" s="11" t="n"/>
      <x:c r="C39" s="12" t="n"/>
      <x:c r="D39" s="12" t="n"/>
      <x:c r="E39" s="11" t="n"/>
      <x:c r="F39" s="11" t="n"/>
      <x:c r="G39" s="12" t="n"/>
      <x:c r="H39" s="13" t="n"/>
      <x:c r="I39" s="13" t="n"/>
      <x:c r="J39" s="12" t="n"/>
      <x:c r="K39" s="12" t="n"/>
      <x:c r="L39" s="11" t="n"/>
      <x:c r="M39" s="12" t="n"/>
      <x:c r="N39" s="11" t="n"/>
      <x:c r="O39" s="12" t="n"/>
      <x:c r="P39" s="11" t="n"/>
      <x:c r="Q39" s="13" t="n"/>
      <x:c r="R39" s="12" t="n"/>
      <x:c r="S39" s="12" t="n"/>
      <x:c r="T39" s="11" t="n"/>
      <x:c r="U39" s="11" t="n"/>
      <x:c r="V39" s="12" t="str">
        <x:f>IF(OR(B39="Sell Cash-Secured Put",B39="Sell Covered Call"),D39*100*E39,"")</x:f>
      </x:c>
      <x:c r="W39" s="12" t="str">
        <x:f>IF(AND(B39="Sell Cash-Secured Put",P39="Open"),C39*100*E39,"")</x:f>
      </x:c>
      <x:c r="X39" s="14" t="str">
        <x:f>IF(AND(B39="Sell Cash-Secured Put",M39&lt;&gt;""),(M39-C39)/M39,"")</x:f>
      </x:c>
      <x:c r="Y39" s="12" t="str">
        <x:f>IF(B39="Sell Cash-Secured Put",C39-D39,IF(B39="Sell Covered Call",C39+D39,""))</x:f>
      </x:c>
      <x:c r="Z39" s="12" t="str">
        <x:f>IF(OR(P39&lt;&gt;"Open",O39=""),"",IF(B39="Sell Cash-Secured Put",MAX(C39-O39,0)*100*E39,IF(B39="Sell Covered Call",MAX(O39-C39,0)*100*E39,"")))</x:f>
      </x:c>
      <x:c r="AA39" s="12" t="str">
        <x:f>IF(P39&lt;&gt;"Open","",IF(OR(B39="Sell Cash-Secured Put",B39="Sell Covered Call"),V39-Z39-J39-K39,""))</x:f>
      </x:c>
      <x:c r="AB39" s="12" t="n">
        <x:f>IF(P39="Buy to Close",(D39-R39)*100*E39-J39-K39,IF(OR(P39="Assigned",P39="Expired Worthless",P39="Called Away"),V39-J39-K39,0))</x:f>
        <x:v>0</x:v>
      </x:c>
      <x:c r="AC39" s="12" t="str">
        <x:f>IF(AND(P39="Assigned",OR(AD39="",AD39="Holding"),O39&lt;&gt;""),(O39-C39)*100*E39,IF(AND(B39="Own Shares",P39="Open",O39&lt;&gt;""),(O39-G39)*F39,""))</x:f>
      </x:c>
      <x:c r="AD39" s="11" t="n"/>
      <x:c r="AE39" s="11" t="str">
        <x:f>IF(AND(P39="Assigned",OR(AD39="",AD39="Holding")),E39*100,IF(AND(B39="Own Shares",P39="Open"),F39,""))</x:f>
      </x:c>
      <x:c r="AF39" s="12" t="str">
        <x:f>IF(AND(P39="Assigned",OR(AD39="",AD39="Holding")),C39,IF(AND(B39="Own Shares",P39="Open"),G39,""))</x:f>
      </x:c>
      <x:c r="AG39" s="12" t="str">
        <x:f>IF(AND(B39="Own Shares",P39="Sold",S39&lt;&gt;""),(S39-G39)*F39-J39-K39,IF(AND(P39="Assigned",AD39="Sold",S39&lt;&gt;""),(S39-C39)*E39*100,""))</x:f>
      </x:c>
    </x:row>
    <x:row r="40">
      <x:c r="A40" s="11" t="n"/>
      <x:c r="B40" s="11" t="n"/>
      <x:c r="C40" s="12" t="n"/>
      <x:c r="D40" s="12" t="n"/>
      <x:c r="E40" s="11" t="n"/>
      <x:c r="F40" s="11" t="n"/>
      <x:c r="G40" s="12" t="n"/>
      <x:c r="H40" s="13" t="n"/>
      <x:c r="I40" s="13" t="n"/>
      <x:c r="J40" s="12" t="n"/>
      <x:c r="K40" s="12" t="n"/>
      <x:c r="L40" s="11" t="n"/>
      <x:c r="M40" s="12" t="n"/>
      <x:c r="N40" s="11" t="n"/>
      <x:c r="O40" s="12" t="n"/>
      <x:c r="P40" s="11" t="n"/>
      <x:c r="Q40" s="13" t="n"/>
      <x:c r="R40" s="12" t="n"/>
      <x:c r="S40" s="12" t="n"/>
      <x:c r="T40" s="11" t="n"/>
      <x:c r="U40" s="11" t="n"/>
      <x:c r="V40" s="12" t="str">
        <x:f>IF(OR(B40="Sell Cash-Secured Put",B40="Sell Covered Call"),D40*100*E40,"")</x:f>
      </x:c>
      <x:c r="W40" s="12" t="str">
        <x:f>IF(AND(B40="Sell Cash-Secured Put",P40="Open"),C40*100*E40,"")</x:f>
      </x:c>
      <x:c r="X40" s="14" t="str">
        <x:f>IF(AND(B40="Sell Cash-Secured Put",M40&lt;&gt;""),(M40-C40)/M40,"")</x:f>
      </x:c>
      <x:c r="Y40" s="12" t="str">
        <x:f>IF(B40="Sell Cash-Secured Put",C40-D40,IF(B40="Sell Covered Call",C40+D40,""))</x:f>
      </x:c>
      <x:c r="Z40" s="12" t="str">
        <x:f>IF(OR(P40&lt;&gt;"Open",O40=""),"",IF(B40="Sell Cash-Secured Put",MAX(C40-O40,0)*100*E40,IF(B40="Sell Covered Call",MAX(O40-C40,0)*100*E40,"")))</x:f>
      </x:c>
      <x:c r="AA40" s="12" t="str">
        <x:f>IF(P40&lt;&gt;"Open","",IF(OR(B40="Sell Cash-Secured Put",B40="Sell Covered Call"),V40-Z40-J40-K40,""))</x:f>
      </x:c>
      <x:c r="AB40" s="12" t="n">
        <x:f>IF(P40="Buy to Close",(D40-R40)*100*E40-J40-K40,IF(OR(P40="Assigned",P40="Expired Worthless",P40="Called Away"),V40-J40-K40,0))</x:f>
        <x:v>0</x:v>
      </x:c>
      <x:c r="AC40" s="12" t="str">
        <x:f>IF(AND(P40="Assigned",OR(AD40="",AD40="Holding"),O40&lt;&gt;""),(O40-C40)*100*E40,IF(AND(B40="Own Shares",P40="Open",O40&lt;&gt;""),(O40-G40)*F40,""))</x:f>
      </x:c>
      <x:c r="AD40" s="11" t="n"/>
      <x:c r="AE40" s="11" t="str">
        <x:f>IF(AND(P40="Assigned",OR(AD40="",AD40="Holding")),E40*100,IF(AND(B40="Own Shares",P40="Open"),F40,""))</x:f>
      </x:c>
      <x:c r="AF40" s="12" t="str">
        <x:f>IF(AND(P40="Assigned",OR(AD40="",AD40="Holding")),C40,IF(AND(B40="Own Shares",P40="Open"),G40,""))</x:f>
      </x:c>
      <x:c r="AG40" s="12" t="str">
        <x:f>IF(AND(B40="Own Shares",P40="Sold",S40&lt;&gt;""),(S40-G40)*F40-J40-K40,IF(AND(P40="Assigned",AD40="Sold",S40&lt;&gt;""),(S40-C40)*E40*100,""))</x:f>
      </x:c>
    </x:row>
    <x:row r="41">
      <x:c r="A41" s="11" t="n"/>
      <x:c r="B41" s="11" t="n"/>
      <x:c r="C41" s="12" t="n"/>
      <x:c r="D41" s="12" t="n"/>
      <x:c r="E41" s="11" t="n"/>
      <x:c r="F41" s="11" t="n"/>
      <x:c r="G41" s="12" t="n"/>
      <x:c r="H41" s="13" t="n"/>
      <x:c r="I41" s="13" t="n"/>
      <x:c r="J41" s="12" t="n"/>
      <x:c r="K41" s="12" t="n"/>
      <x:c r="L41" s="11" t="n"/>
      <x:c r="M41" s="12" t="n"/>
      <x:c r="N41" s="11" t="n"/>
      <x:c r="O41" s="12" t="n"/>
      <x:c r="P41" s="11" t="n"/>
      <x:c r="Q41" s="13" t="n"/>
      <x:c r="R41" s="12" t="n"/>
      <x:c r="S41" s="12" t="n"/>
      <x:c r="T41" s="11" t="n"/>
      <x:c r="U41" s="11" t="n"/>
      <x:c r="V41" s="12" t="str">
        <x:f>IF(OR(B41="Sell Cash-Secured Put",B41="Sell Covered Call"),D41*100*E41,"")</x:f>
      </x:c>
      <x:c r="W41" s="12" t="str">
        <x:f>IF(AND(B41="Sell Cash-Secured Put",P41="Open"),C41*100*E41,"")</x:f>
      </x:c>
      <x:c r="X41" s="14" t="str">
        <x:f>IF(AND(B41="Sell Cash-Secured Put",M41&lt;&gt;""),(M41-C41)/M41,"")</x:f>
      </x:c>
      <x:c r="Y41" s="12" t="str">
        <x:f>IF(B41="Sell Cash-Secured Put",C41-D41,IF(B41="Sell Covered Call",C41+D41,""))</x:f>
      </x:c>
      <x:c r="Z41" s="12" t="str">
        <x:f>IF(OR(P41&lt;&gt;"Open",O41=""),"",IF(B41="Sell Cash-Secured Put",MAX(C41-O41,0)*100*E41,IF(B41="Sell Covered Call",MAX(O41-C41,0)*100*E41,"")))</x:f>
      </x:c>
      <x:c r="AA41" s="12" t="str">
        <x:f>IF(P41&lt;&gt;"Open","",IF(OR(B41="Sell Cash-Secured Put",B41="Sell Covered Call"),V41-Z41-J41-K41,""))</x:f>
      </x:c>
      <x:c r="AB41" s="12" t="n">
        <x:f>IF(P41="Buy to Close",(D41-R41)*100*E41-J41-K41,IF(OR(P41="Assigned",P41="Expired Worthless",P41="Called Away"),V41-J41-K41,0))</x:f>
        <x:v>0</x:v>
      </x:c>
      <x:c r="AC41" s="12" t="str">
        <x:f>IF(AND(P41="Assigned",OR(AD41="",AD41="Holding"),O41&lt;&gt;""),(O41-C41)*100*E41,IF(AND(B41="Own Shares",P41="Open",O41&lt;&gt;""),(O41-G41)*F41,""))</x:f>
      </x:c>
      <x:c r="AD41" s="11" t="n"/>
      <x:c r="AE41" s="11" t="str">
        <x:f>IF(AND(P41="Assigned",OR(AD41="",AD41="Holding")),E41*100,IF(AND(B41="Own Shares",P41="Open"),F41,""))</x:f>
      </x:c>
      <x:c r="AF41" s="12" t="str">
        <x:f>IF(AND(P41="Assigned",OR(AD41="",AD41="Holding")),C41,IF(AND(B41="Own Shares",P41="Open"),G41,""))</x:f>
      </x:c>
      <x:c r="AG41" s="12" t="str">
        <x:f>IF(AND(B41="Own Shares",P41="Sold",S41&lt;&gt;""),(S41-G41)*F41-J41-K41,IF(AND(P41="Assigned",AD41="Sold",S41&lt;&gt;""),(S41-C41)*E41*100,""))</x:f>
      </x:c>
    </x:row>
    <x:row r="42">
      <x:c r="A42" s="11" t="n"/>
      <x:c r="B42" s="11" t="n"/>
      <x:c r="C42" s="12" t="n"/>
      <x:c r="D42" s="12" t="n"/>
      <x:c r="E42" s="11" t="n"/>
      <x:c r="F42" s="11" t="n"/>
      <x:c r="G42" s="12" t="n"/>
      <x:c r="H42" s="13" t="n"/>
      <x:c r="I42" s="13" t="n"/>
      <x:c r="J42" s="12" t="n"/>
      <x:c r="K42" s="12" t="n"/>
      <x:c r="L42" s="11" t="n"/>
      <x:c r="M42" s="12" t="n"/>
      <x:c r="N42" s="11" t="n"/>
      <x:c r="O42" s="12" t="n"/>
      <x:c r="P42" s="11" t="n"/>
      <x:c r="Q42" s="13" t="n"/>
      <x:c r="R42" s="12" t="n"/>
      <x:c r="S42" s="12" t="n"/>
      <x:c r="T42" s="11" t="n"/>
      <x:c r="U42" s="11" t="n"/>
      <x:c r="V42" s="12" t="str">
        <x:f>IF(OR(B42="Sell Cash-Secured Put",B42="Sell Covered Call"),D42*100*E42,"")</x:f>
      </x:c>
      <x:c r="W42" s="12" t="str">
        <x:f>IF(AND(B42="Sell Cash-Secured Put",P42="Open"),C42*100*E42,"")</x:f>
      </x:c>
      <x:c r="X42" s="14" t="str">
        <x:f>IF(AND(B42="Sell Cash-Secured Put",M42&lt;&gt;""),(M42-C42)/M42,"")</x:f>
      </x:c>
      <x:c r="Y42" s="12" t="str">
        <x:f>IF(B42="Sell Cash-Secured Put",C42-D42,IF(B42="Sell Covered Call",C42+D42,""))</x:f>
      </x:c>
      <x:c r="Z42" s="12" t="str">
        <x:f>IF(OR(P42&lt;&gt;"Open",O42=""),"",IF(B42="Sell Cash-Secured Put",MAX(C42-O42,0)*100*E42,IF(B42="Sell Covered Call",MAX(O42-C42,0)*100*E42,"")))</x:f>
      </x:c>
      <x:c r="AA42" s="12" t="str">
        <x:f>IF(P42&lt;&gt;"Open","",IF(OR(B42="Sell Cash-Secured Put",B42="Sell Covered Call"),V42-Z42-J42-K42,""))</x:f>
      </x:c>
      <x:c r="AB42" s="12" t="n">
        <x:f>IF(P42="Buy to Close",(D42-R42)*100*E42-J42-K42,IF(OR(P42="Assigned",P42="Expired Worthless",P42="Called Away"),V42-J42-K42,0))</x:f>
        <x:v>0</x:v>
      </x:c>
      <x:c r="AC42" s="12" t="str">
        <x:f>IF(AND(P42="Assigned",OR(AD42="",AD42="Holding"),O42&lt;&gt;""),(O42-C42)*100*E42,IF(AND(B42="Own Shares",P42="Open",O42&lt;&gt;""),(O42-G42)*F42,""))</x:f>
      </x:c>
      <x:c r="AD42" s="11" t="n"/>
      <x:c r="AE42" s="11" t="str">
        <x:f>IF(AND(P42="Assigned",OR(AD42="",AD42="Holding")),E42*100,IF(AND(B42="Own Shares",P42="Open"),F42,""))</x:f>
      </x:c>
      <x:c r="AF42" s="12" t="str">
        <x:f>IF(AND(P42="Assigned",OR(AD42="",AD42="Holding")),C42,IF(AND(B42="Own Shares",P42="Open"),G42,""))</x:f>
      </x:c>
      <x:c r="AG42" s="12" t="str">
        <x:f>IF(AND(B42="Own Shares",P42="Sold",S42&lt;&gt;""),(S42-G42)*F42-J42-K42,IF(AND(P42="Assigned",AD42="Sold",S42&lt;&gt;""),(S42-C42)*E42*100,""))</x:f>
      </x:c>
    </x:row>
    <x:row r="43">
      <x:c r="A43" s="11" t="n"/>
      <x:c r="B43" s="11" t="n"/>
      <x:c r="C43" s="12" t="n"/>
      <x:c r="D43" s="12" t="n"/>
      <x:c r="E43" s="11" t="n"/>
      <x:c r="F43" s="11" t="n"/>
      <x:c r="G43" s="12" t="n"/>
      <x:c r="H43" s="13" t="n"/>
      <x:c r="I43" s="13" t="n"/>
      <x:c r="J43" s="12" t="n"/>
      <x:c r="K43" s="12" t="n"/>
      <x:c r="L43" s="11" t="n"/>
      <x:c r="M43" s="12" t="n"/>
      <x:c r="N43" s="11" t="n"/>
      <x:c r="O43" s="12" t="n"/>
      <x:c r="P43" s="11" t="n"/>
      <x:c r="Q43" s="13" t="n"/>
      <x:c r="R43" s="12" t="n"/>
      <x:c r="S43" s="12" t="n"/>
      <x:c r="T43" s="11" t="n"/>
      <x:c r="U43" s="11" t="n"/>
      <x:c r="V43" s="12" t="str">
        <x:f>IF(OR(B43="Sell Cash-Secured Put",B43="Sell Covered Call"),D43*100*E43,"")</x:f>
      </x:c>
      <x:c r="W43" s="12" t="str">
        <x:f>IF(AND(B43="Sell Cash-Secured Put",P43="Open"),C43*100*E43,"")</x:f>
      </x:c>
      <x:c r="X43" s="14" t="str">
        <x:f>IF(AND(B43="Sell Cash-Secured Put",M43&lt;&gt;""),(M43-C43)/M43,"")</x:f>
      </x:c>
      <x:c r="Y43" s="12" t="str">
        <x:f>IF(B43="Sell Cash-Secured Put",C43-D43,IF(B43="Sell Covered Call",C43+D43,""))</x:f>
      </x:c>
      <x:c r="Z43" s="12" t="str">
        <x:f>IF(OR(P43&lt;&gt;"Open",O43=""),"",IF(B43="Sell Cash-Secured Put",MAX(C43-O43,0)*100*E43,IF(B43="Sell Covered Call",MAX(O43-C43,0)*100*E43,"")))</x:f>
      </x:c>
      <x:c r="AA43" s="12" t="str">
        <x:f>IF(P43&lt;&gt;"Open","",IF(OR(B43="Sell Cash-Secured Put",B43="Sell Covered Call"),V43-Z43-J43-K43,""))</x:f>
      </x:c>
      <x:c r="AB43" s="12" t="n">
        <x:f>IF(P43="Buy to Close",(D43-R43)*100*E43-J43-K43,IF(OR(P43="Assigned",P43="Expired Worthless",P43="Called Away"),V43-J43-K43,0))</x:f>
        <x:v>0</x:v>
      </x:c>
      <x:c r="AC43" s="12" t="str">
        <x:f>IF(AND(P43="Assigned",OR(AD43="",AD43="Holding"),O43&lt;&gt;""),(O43-C43)*100*E43,IF(AND(B43="Own Shares",P43="Open",O43&lt;&gt;""),(O43-G43)*F43,""))</x:f>
      </x:c>
      <x:c r="AD43" s="11" t="n"/>
      <x:c r="AE43" s="11" t="str">
        <x:f>IF(AND(P43="Assigned",OR(AD43="",AD43="Holding")),E43*100,IF(AND(B43="Own Shares",P43="Open"),F43,""))</x:f>
      </x:c>
      <x:c r="AF43" s="12" t="str">
        <x:f>IF(AND(P43="Assigned",OR(AD43="",AD43="Holding")),C43,IF(AND(B43="Own Shares",P43="Open"),G43,""))</x:f>
      </x:c>
      <x:c r="AG43" s="12" t="str">
        <x:f>IF(AND(B43="Own Shares",P43="Sold",S43&lt;&gt;""),(S43-G43)*F43-J43-K43,IF(AND(P43="Assigned",AD43="Sold",S43&lt;&gt;""),(S43-C43)*E43*100,""))</x:f>
      </x:c>
    </x:row>
    <x:row r="44">
      <x:c r="A44" s="11" t="n"/>
      <x:c r="B44" s="11" t="n"/>
      <x:c r="C44" s="12" t="n"/>
      <x:c r="D44" s="12" t="n"/>
      <x:c r="E44" s="11" t="n"/>
      <x:c r="F44" s="11" t="n"/>
      <x:c r="G44" s="12" t="n"/>
      <x:c r="H44" s="13" t="n"/>
      <x:c r="I44" s="13" t="n"/>
      <x:c r="J44" s="12" t="n"/>
      <x:c r="K44" s="12" t="n"/>
      <x:c r="L44" s="11" t="n"/>
      <x:c r="M44" s="12" t="n"/>
      <x:c r="N44" s="11" t="n"/>
      <x:c r="O44" s="12" t="n"/>
      <x:c r="P44" s="11" t="n"/>
      <x:c r="Q44" s="13" t="n"/>
      <x:c r="R44" s="12" t="n"/>
      <x:c r="S44" s="12" t="n"/>
      <x:c r="T44" s="11" t="n"/>
      <x:c r="U44" s="11" t="n"/>
      <x:c r="V44" s="12" t="str">
        <x:f>IF(OR(B44="Sell Cash-Secured Put",B44="Sell Covered Call"),D44*100*E44,"")</x:f>
      </x:c>
      <x:c r="W44" s="12" t="str">
        <x:f>IF(AND(B44="Sell Cash-Secured Put",P44="Open"),C44*100*E44,"")</x:f>
      </x:c>
      <x:c r="X44" s="14" t="str">
        <x:f>IF(AND(B44="Sell Cash-Secured Put",M44&lt;&gt;""),(M44-C44)/M44,"")</x:f>
      </x:c>
      <x:c r="Y44" s="12" t="str">
        <x:f>IF(B44="Sell Cash-Secured Put",C44-D44,IF(B44="Sell Covered Call",C44+D44,""))</x:f>
      </x:c>
      <x:c r="Z44" s="12" t="str">
        <x:f>IF(OR(P44&lt;&gt;"Open",O44=""),"",IF(B44="Sell Cash-Secured Put",MAX(C44-O44,0)*100*E44,IF(B44="Sell Covered Call",MAX(O44-C44,0)*100*E44,"")))</x:f>
      </x:c>
      <x:c r="AA44" s="12" t="str">
        <x:f>IF(P44&lt;&gt;"Open","",IF(OR(B44="Sell Cash-Secured Put",B44="Sell Covered Call"),V44-Z44-J44-K44,""))</x:f>
      </x:c>
      <x:c r="AB44" s="12" t="n">
        <x:f>IF(P44="Buy to Close",(D44-R44)*100*E44-J44-K44,IF(OR(P44="Assigned",P44="Expired Worthless",P44="Called Away"),V44-J44-K44,0))</x:f>
        <x:v>0</x:v>
      </x:c>
      <x:c r="AC44" s="12" t="str">
        <x:f>IF(AND(P44="Assigned",OR(AD44="",AD44="Holding"),O44&lt;&gt;""),(O44-C44)*100*E44,IF(AND(B44="Own Shares",P44="Open",O44&lt;&gt;""),(O44-G44)*F44,""))</x:f>
      </x:c>
      <x:c r="AD44" s="11" t="n"/>
      <x:c r="AE44" s="11" t="str">
        <x:f>IF(AND(P44="Assigned",OR(AD44="",AD44="Holding")),E44*100,IF(AND(B44="Own Shares",P44="Open"),F44,""))</x:f>
      </x:c>
      <x:c r="AF44" s="12" t="str">
        <x:f>IF(AND(P44="Assigned",OR(AD44="",AD44="Holding")),C44,IF(AND(B44="Own Shares",P44="Open"),G44,""))</x:f>
      </x:c>
      <x:c r="AG44" s="12" t="str">
        <x:f>IF(AND(B44="Own Shares",P44="Sold",S44&lt;&gt;""),(S44-G44)*F44-J44-K44,IF(AND(P44="Assigned",AD44="Sold",S44&lt;&gt;""),(S44-C44)*E44*100,""))</x:f>
      </x:c>
    </x:row>
    <x:row r="45">
      <x:c r="A45" s="11" t="n"/>
      <x:c r="B45" s="11" t="n"/>
      <x:c r="C45" s="12" t="n"/>
      <x:c r="D45" s="12" t="n"/>
      <x:c r="E45" s="11" t="n"/>
      <x:c r="F45" s="11" t="n"/>
      <x:c r="G45" s="12" t="n"/>
      <x:c r="H45" s="13" t="n"/>
      <x:c r="I45" s="13" t="n"/>
      <x:c r="J45" s="12" t="n"/>
      <x:c r="K45" s="12" t="n"/>
      <x:c r="L45" s="11" t="n"/>
      <x:c r="M45" s="12" t="n"/>
      <x:c r="N45" s="11" t="n"/>
      <x:c r="O45" s="12" t="n"/>
      <x:c r="P45" s="11" t="n"/>
      <x:c r="Q45" s="13" t="n"/>
      <x:c r="R45" s="12" t="n"/>
      <x:c r="S45" s="12" t="n"/>
      <x:c r="T45" s="11" t="n"/>
      <x:c r="U45" s="11" t="n"/>
      <x:c r="V45" s="12" t="str">
        <x:f>IF(OR(B45="Sell Cash-Secured Put",B45="Sell Covered Call"),D45*100*E45,"")</x:f>
      </x:c>
      <x:c r="W45" s="12" t="str">
        <x:f>IF(AND(B45="Sell Cash-Secured Put",P45="Open"),C45*100*E45,"")</x:f>
      </x:c>
      <x:c r="X45" s="14" t="str">
        <x:f>IF(AND(B45="Sell Cash-Secured Put",M45&lt;&gt;""),(M45-C45)/M45,"")</x:f>
      </x:c>
      <x:c r="Y45" s="12" t="str">
        <x:f>IF(B45="Sell Cash-Secured Put",C45-D45,IF(B45="Sell Covered Call",C45+D45,""))</x:f>
      </x:c>
      <x:c r="Z45" s="12" t="str">
        <x:f>IF(OR(P45&lt;&gt;"Open",O45=""),"",IF(B45="Sell Cash-Secured Put",MAX(C45-O45,0)*100*E45,IF(B45="Sell Covered Call",MAX(O45-C45,0)*100*E45,"")))</x:f>
      </x:c>
      <x:c r="AA45" s="12" t="str">
        <x:f>IF(P45&lt;&gt;"Open","",IF(OR(B45="Sell Cash-Secured Put",B45="Sell Covered Call"),V45-Z45-J45-K45,""))</x:f>
      </x:c>
      <x:c r="AB45" s="12" t="n">
        <x:f>IF(P45="Buy to Close",(D45-R45)*100*E45-J45-K45,IF(OR(P45="Assigned",P45="Expired Worthless",P45="Called Away"),V45-J45-K45,0))</x:f>
        <x:v>0</x:v>
      </x:c>
      <x:c r="AC45" s="12" t="str">
        <x:f>IF(AND(P45="Assigned",OR(AD45="",AD45="Holding"),O45&lt;&gt;""),(O45-C45)*100*E45,IF(AND(B45="Own Shares",P45="Open",O45&lt;&gt;""),(O45-G45)*F45,""))</x:f>
      </x:c>
      <x:c r="AD45" s="11" t="n"/>
      <x:c r="AE45" s="11" t="str">
        <x:f>IF(AND(P45="Assigned",OR(AD45="",AD45="Holding")),E45*100,IF(AND(B45="Own Shares",P45="Open"),F45,""))</x:f>
      </x:c>
      <x:c r="AF45" s="12" t="str">
        <x:f>IF(AND(P45="Assigned",OR(AD45="",AD45="Holding")),C45,IF(AND(B45="Own Shares",P45="Open"),G45,""))</x:f>
      </x:c>
      <x:c r="AG45" s="12" t="str">
        <x:f>IF(AND(B45="Own Shares",P45="Sold",S45&lt;&gt;""),(S45-G45)*F45-J45-K45,IF(AND(P45="Assigned",AD45="Sold",S45&lt;&gt;""),(S45-C45)*E45*100,""))</x:f>
      </x:c>
    </x:row>
    <x:row r="46">
      <x:c r="A46" s="11" t="n"/>
      <x:c r="B46" s="11" t="n"/>
      <x:c r="C46" s="12" t="n"/>
      <x:c r="D46" s="12" t="n"/>
      <x:c r="E46" s="11" t="n"/>
      <x:c r="F46" s="11" t="n"/>
      <x:c r="G46" s="12" t="n"/>
      <x:c r="H46" s="13" t="n"/>
      <x:c r="I46" s="13" t="n"/>
      <x:c r="J46" s="12" t="n"/>
      <x:c r="K46" s="12" t="n"/>
      <x:c r="L46" s="11" t="n"/>
      <x:c r="M46" s="12" t="n"/>
      <x:c r="N46" s="11" t="n"/>
      <x:c r="O46" s="12" t="n"/>
      <x:c r="P46" s="11" t="n"/>
      <x:c r="Q46" s="13" t="n"/>
      <x:c r="R46" s="12" t="n"/>
      <x:c r="S46" s="12" t="n"/>
      <x:c r="T46" s="11" t="n"/>
      <x:c r="U46" s="11" t="n"/>
      <x:c r="V46" s="12" t="str">
        <x:f>IF(OR(B46="Sell Cash-Secured Put",B46="Sell Covered Call"),D46*100*E46,"")</x:f>
      </x:c>
      <x:c r="W46" s="12" t="str">
        <x:f>IF(AND(B46="Sell Cash-Secured Put",P46="Open"),C46*100*E46,"")</x:f>
      </x:c>
      <x:c r="X46" s="14" t="str">
        <x:f>IF(AND(B46="Sell Cash-Secured Put",M46&lt;&gt;""),(M46-C46)/M46,"")</x:f>
      </x:c>
      <x:c r="Y46" s="12" t="str">
        <x:f>IF(B46="Sell Cash-Secured Put",C46-D46,IF(B46="Sell Covered Call",C46+D46,""))</x:f>
      </x:c>
      <x:c r="Z46" s="12" t="str">
        <x:f>IF(OR(P46&lt;&gt;"Open",O46=""),"",IF(B46="Sell Cash-Secured Put",MAX(C46-O46,0)*100*E46,IF(B46="Sell Covered Call",MAX(O46-C46,0)*100*E46,"")))</x:f>
      </x:c>
      <x:c r="AA46" s="12" t="str">
        <x:f>IF(P46&lt;&gt;"Open","",IF(OR(B46="Sell Cash-Secured Put",B46="Sell Covered Call"),V46-Z46-J46-K46,""))</x:f>
      </x:c>
      <x:c r="AB46" s="12" t="n">
        <x:f>IF(P46="Buy to Close",(D46-R46)*100*E46-J46-K46,IF(OR(P46="Assigned",P46="Expired Worthless",P46="Called Away"),V46-J46-K46,0))</x:f>
        <x:v>0</x:v>
      </x:c>
      <x:c r="AC46" s="12" t="str">
        <x:f>IF(AND(P46="Assigned",OR(AD46="",AD46="Holding"),O46&lt;&gt;""),(O46-C46)*100*E46,IF(AND(B46="Own Shares",P46="Open",O46&lt;&gt;""),(O46-G46)*F46,""))</x:f>
      </x:c>
      <x:c r="AD46" s="11" t="n"/>
      <x:c r="AE46" s="11" t="str">
        <x:f>IF(AND(P46="Assigned",OR(AD46="",AD46="Holding")),E46*100,IF(AND(B46="Own Shares",P46="Open"),F46,""))</x:f>
      </x:c>
      <x:c r="AF46" s="12" t="str">
        <x:f>IF(AND(P46="Assigned",OR(AD46="",AD46="Holding")),C46,IF(AND(B46="Own Shares",P46="Open"),G46,""))</x:f>
      </x:c>
      <x:c r="AG46" s="12" t="str">
        <x:f>IF(AND(B46="Own Shares",P46="Sold",S46&lt;&gt;""),(S46-G46)*F46-J46-K46,IF(AND(P46="Assigned",AD46="Sold",S46&lt;&gt;""),(S46-C46)*E46*100,""))</x:f>
      </x:c>
    </x:row>
    <x:row r="47">
      <x:c r="A47" s="11" t="n"/>
      <x:c r="B47" s="11" t="n"/>
      <x:c r="C47" s="12" t="n"/>
      <x:c r="D47" s="12" t="n"/>
      <x:c r="E47" s="11" t="n"/>
      <x:c r="F47" s="11" t="n"/>
      <x:c r="G47" s="12" t="n"/>
      <x:c r="H47" s="13" t="n"/>
      <x:c r="I47" s="13" t="n"/>
      <x:c r="J47" s="12" t="n"/>
      <x:c r="K47" s="12" t="n"/>
      <x:c r="L47" s="11" t="n"/>
      <x:c r="M47" s="12" t="n"/>
      <x:c r="N47" s="11" t="n"/>
      <x:c r="O47" s="12" t="n"/>
      <x:c r="P47" s="11" t="n"/>
      <x:c r="Q47" s="13" t="n"/>
      <x:c r="R47" s="12" t="n"/>
      <x:c r="S47" s="12" t="n"/>
      <x:c r="T47" s="11" t="n"/>
      <x:c r="U47" s="11" t="n"/>
      <x:c r="V47" s="12" t="str">
        <x:f>IF(OR(B47="Sell Cash-Secured Put",B47="Sell Covered Call"),D47*100*E47,"")</x:f>
      </x:c>
      <x:c r="W47" s="12" t="str">
        <x:f>IF(AND(B47="Sell Cash-Secured Put",P47="Open"),C47*100*E47,"")</x:f>
      </x:c>
      <x:c r="X47" s="14" t="str">
        <x:f>IF(AND(B47="Sell Cash-Secured Put",M47&lt;&gt;""),(M47-C47)/M47,"")</x:f>
      </x:c>
      <x:c r="Y47" s="12" t="str">
        <x:f>IF(B47="Sell Cash-Secured Put",C47-D47,IF(B47="Sell Covered Call",C47+D47,""))</x:f>
      </x:c>
      <x:c r="Z47" s="12" t="str">
        <x:f>IF(OR(P47&lt;&gt;"Open",O47=""),"",IF(B47="Sell Cash-Secured Put",MAX(C47-O47,0)*100*E47,IF(B47="Sell Covered Call",MAX(O47-C47,0)*100*E47,"")))</x:f>
      </x:c>
      <x:c r="AA47" s="12" t="str">
        <x:f>IF(P47&lt;&gt;"Open","",IF(OR(B47="Sell Cash-Secured Put",B47="Sell Covered Call"),V47-Z47-J47-K47,""))</x:f>
      </x:c>
      <x:c r="AB47" s="12" t="n">
        <x:f>IF(P47="Buy to Close",(D47-R47)*100*E47-J47-K47,IF(OR(P47="Assigned",P47="Expired Worthless",P47="Called Away"),V47-J47-K47,0))</x:f>
        <x:v>0</x:v>
      </x:c>
      <x:c r="AC47" s="12" t="str">
        <x:f>IF(AND(P47="Assigned",OR(AD47="",AD47="Holding"),O47&lt;&gt;""),(O47-C47)*100*E47,IF(AND(B47="Own Shares",P47="Open",O47&lt;&gt;""),(O47-G47)*F47,""))</x:f>
      </x:c>
      <x:c r="AD47" s="11" t="n"/>
      <x:c r="AE47" s="11" t="str">
        <x:f>IF(AND(P47="Assigned",OR(AD47="",AD47="Holding")),E47*100,IF(AND(B47="Own Shares",P47="Open"),F47,""))</x:f>
      </x:c>
      <x:c r="AF47" s="12" t="str">
        <x:f>IF(AND(P47="Assigned",OR(AD47="",AD47="Holding")),C47,IF(AND(B47="Own Shares",P47="Open"),G47,""))</x:f>
      </x:c>
      <x:c r="AG47" s="12" t="str">
        <x:f>IF(AND(B47="Own Shares",P47="Sold",S47&lt;&gt;""),(S47-G47)*F47-J47-K47,IF(AND(P47="Assigned",AD47="Sold",S47&lt;&gt;""),(S47-C47)*E47*100,""))</x:f>
      </x:c>
    </x:row>
    <x:row r="48">
      <x:c r="A48" s="11" t="n"/>
      <x:c r="B48" s="11" t="n"/>
      <x:c r="C48" s="12" t="n"/>
      <x:c r="D48" s="12" t="n"/>
      <x:c r="E48" s="11" t="n"/>
      <x:c r="F48" s="11" t="n"/>
      <x:c r="G48" s="12" t="n"/>
      <x:c r="H48" s="13" t="n"/>
      <x:c r="I48" s="13" t="n"/>
      <x:c r="J48" s="12" t="n"/>
      <x:c r="K48" s="12" t="n"/>
      <x:c r="L48" s="11" t="n"/>
      <x:c r="M48" s="12" t="n"/>
      <x:c r="N48" s="11" t="n"/>
      <x:c r="O48" s="12" t="n"/>
      <x:c r="P48" s="11" t="n"/>
      <x:c r="Q48" s="13" t="n"/>
      <x:c r="R48" s="12" t="n"/>
      <x:c r="S48" s="12" t="n"/>
      <x:c r="T48" s="11" t="n"/>
      <x:c r="U48" s="11" t="n"/>
      <x:c r="V48" s="12" t="str">
        <x:f>IF(OR(B48="Sell Cash-Secured Put",B48="Sell Covered Call"),D48*100*E48,"")</x:f>
      </x:c>
      <x:c r="W48" s="12" t="str">
        <x:f>IF(AND(B48="Sell Cash-Secured Put",P48="Open"),C48*100*E48,"")</x:f>
      </x:c>
      <x:c r="X48" s="14" t="str">
        <x:f>IF(AND(B48="Sell Cash-Secured Put",M48&lt;&gt;""),(M48-C48)/M48,"")</x:f>
      </x:c>
      <x:c r="Y48" s="12" t="str">
        <x:f>IF(B48="Sell Cash-Secured Put",C48-D48,IF(B48="Sell Covered Call",C48+D48,""))</x:f>
      </x:c>
      <x:c r="Z48" s="12" t="str">
        <x:f>IF(OR(P48&lt;&gt;"Open",O48=""),"",IF(B48="Sell Cash-Secured Put",MAX(C48-O48,0)*100*E48,IF(B48="Sell Covered Call",MAX(O48-C48,0)*100*E48,"")))</x:f>
      </x:c>
      <x:c r="AA48" s="12" t="str">
        <x:f>IF(P48&lt;&gt;"Open","",IF(OR(B48="Sell Cash-Secured Put",B48="Sell Covered Call"),V48-Z48-J48-K48,""))</x:f>
      </x:c>
      <x:c r="AB48" s="12" t="n">
        <x:f>IF(P48="Buy to Close",(D48-R48)*100*E48-J48-K48,IF(OR(P48="Assigned",P48="Expired Worthless",P48="Called Away"),V48-J48-K48,0))</x:f>
        <x:v>0</x:v>
      </x:c>
      <x:c r="AC48" s="12" t="str">
        <x:f>IF(AND(P48="Assigned",OR(AD48="",AD48="Holding"),O48&lt;&gt;""),(O48-C48)*100*E48,IF(AND(B48="Own Shares",P48="Open",O48&lt;&gt;""),(O48-G48)*F48,""))</x:f>
      </x:c>
      <x:c r="AD48" s="11" t="n"/>
      <x:c r="AE48" s="11" t="str">
        <x:f>IF(AND(P48="Assigned",OR(AD48="",AD48="Holding")),E48*100,IF(AND(B48="Own Shares",P48="Open"),F48,""))</x:f>
      </x:c>
      <x:c r="AF48" s="12" t="str">
        <x:f>IF(AND(P48="Assigned",OR(AD48="",AD48="Holding")),C48,IF(AND(B48="Own Shares",P48="Open"),G48,""))</x:f>
      </x:c>
      <x:c r="AG48" s="12" t="str">
        <x:f>IF(AND(B48="Own Shares",P48="Sold",S48&lt;&gt;""),(S48-G48)*F48-J48-K48,IF(AND(P48="Assigned",AD48="Sold",S48&lt;&gt;""),(S48-C48)*E48*100,""))</x:f>
      </x:c>
    </x:row>
    <x:row r="49">
      <x:c r="A49" s="11" t="n"/>
      <x:c r="B49" s="11" t="n"/>
      <x:c r="C49" s="12" t="n"/>
      <x:c r="D49" s="12" t="n"/>
      <x:c r="E49" s="11" t="n"/>
      <x:c r="F49" s="11" t="n"/>
      <x:c r="G49" s="12" t="n"/>
      <x:c r="H49" s="13" t="n"/>
      <x:c r="I49" s="13" t="n"/>
      <x:c r="J49" s="12" t="n"/>
      <x:c r="K49" s="12" t="n"/>
      <x:c r="L49" s="11" t="n"/>
      <x:c r="M49" s="12" t="n"/>
      <x:c r="N49" s="11" t="n"/>
      <x:c r="O49" s="12" t="n"/>
      <x:c r="P49" s="11" t="n"/>
      <x:c r="Q49" s="13" t="n"/>
      <x:c r="R49" s="12" t="n"/>
      <x:c r="S49" s="12" t="n"/>
      <x:c r="T49" s="11" t="n"/>
      <x:c r="U49" s="11" t="n"/>
      <x:c r="V49" s="12" t="str">
        <x:f>IF(OR(B49="Sell Cash-Secured Put",B49="Sell Covered Call"),D49*100*E49,"")</x:f>
      </x:c>
      <x:c r="W49" s="12" t="str">
        <x:f>IF(AND(B49="Sell Cash-Secured Put",P49="Open"),C49*100*E49,"")</x:f>
      </x:c>
      <x:c r="X49" s="14" t="str">
        <x:f>IF(AND(B49="Sell Cash-Secured Put",M49&lt;&gt;""),(M49-C49)/M49,"")</x:f>
      </x:c>
      <x:c r="Y49" s="12" t="str">
        <x:f>IF(B49="Sell Cash-Secured Put",C49-D49,IF(B49="Sell Covered Call",C49+D49,""))</x:f>
      </x:c>
      <x:c r="Z49" s="12" t="str">
        <x:f>IF(OR(P49&lt;&gt;"Open",O49=""),"",IF(B49="Sell Cash-Secured Put",MAX(C49-O49,0)*100*E49,IF(B49="Sell Covered Call",MAX(O49-C49,0)*100*E49,"")))</x:f>
      </x:c>
      <x:c r="AA49" s="12" t="str">
        <x:f>IF(P49&lt;&gt;"Open","",IF(OR(B49="Sell Cash-Secured Put",B49="Sell Covered Call"),V49-Z49-J49-K49,""))</x:f>
      </x:c>
      <x:c r="AB49" s="12" t="n">
        <x:f>IF(P49="Buy to Close",(D49-R49)*100*E49-J49-K49,IF(OR(P49="Assigned",P49="Expired Worthless",P49="Called Away"),V49-J49-K49,0))</x:f>
        <x:v>0</x:v>
      </x:c>
      <x:c r="AC49" s="12" t="str">
        <x:f>IF(AND(P49="Assigned",OR(AD49="",AD49="Holding"),O49&lt;&gt;""),(O49-C49)*100*E49,IF(AND(B49="Own Shares",P49="Open",O49&lt;&gt;""),(O49-G49)*F49,""))</x:f>
      </x:c>
      <x:c r="AD49" s="11" t="n"/>
      <x:c r="AE49" s="11" t="str">
        <x:f>IF(AND(P49="Assigned",OR(AD49="",AD49="Holding")),E49*100,IF(AND(B49="Own Shares",P49="Open"),F49,""))</x:f>
      </x:c>
      <x:c r="AF49" s="12" t="str">
        <x:f>IF(AND(P49="Assigned",OR(AD49="",AD49="Holding")),C49,IF(AND(B49="Own Shares",P49="Open"),G49,""))</x:f>
      </x:c>
      <x:c r="AG49" s="12" t="str">
        <x:f>IF(AND(B49="Own Shares",P49="Sold",S49&lt;&gt;""),(S49-G49)*F49-J49-K49,IF(AND(P49="Assigned",AD49="Sold",S49&lt;&gt;""),(S49-C49)*E49*100,""))</x:f>
      </x:c>
    </x:row>
    <x:row r="50">
      <x:c r="A50" s="11" t="n"/>
      <x:c r="B50" s="11" t="n"/>
      <x:c r="C50" s="12" t="n"/>
      <x:c r="D50" s="12" t="n"/>
      <x:c r="E50" s="11" t="n"/>
      <x:c r="F50" s="11" t="n"/>
      <x:c r="G50" s="12" t="n"/>
      <x:c r="H50" s="13" t="n"/>
      <x:c r="I50" s="13" t="n"/>
      <x:c r="J50" s="12" t="n"/>
      <x:c r="K50" s="12" t="n"/>
      <x:c r="L50" s="11" t="n"/>
      <x:c r="M50" s="12" t="n"/>
      <x:c r="N50" s="11" t="n"/>
      <x:c r="O50" s="12" t="n"/>
      <x:c r="P50" s="11" t="n"/>
      <x:c r="Q50" s="13" t="n"/>
      <x:c r="R50" s="12" t="n"/>
      <x:c r="S50" s="12" t="n"/>
      <x:c r="T50" s="11" t="n"/>
      <x:c r="U50" s="11" t="n"/>
      <x:c r="V50" s="12" t="str">
        <x:f>IF(OR(B50="Sell Cash-Secured Put",B50="Sell Covered Call"),D50*100*E50,"")</x:f>
      </x:c>
      <x:c r="W50" s="12" t="str">
        <x:f>IF(AND(B50="Sell Cash-Secured Put",P50="Open"),C50*100*E50,"")</x:f>
      </x:c>
      <x:c r="X50" s="14" t="str">
        <x:f>IF(AND(B50="Sell Cash-Secured Put",M50&lt;&gt;""),(M50-C50)/M50,"")</x:f>
      </x:c>
      <x:c r="Y50" s="12" t="str">
        <x:f>IF(B50="Sell Cash-Secured Put",C50-D50,IF(B50="Sell Covered Call",C50+D50,""))</x:f>
      </x:c>
      <x:c r="Z50" s="12" t="str">
        <x:f>IF(OR(P50&lt;&gt;"Open",O50=""),"",IF(B50="Sell Cash-Secured Put",MAX(C50-O50,0)*100*E50,IF(B50="Sell Covered Call",MAX(O50-C50,0)*100*E50,"")))</x:f>
      </x:c>
      <x:c r="AA50" s="12" t="str">
        <x:f>IF(P50&lt;&gt;"Open","",IF(OR(B50="Sell Cash-Secured Put",B50="Sell Covered Call"),V50-Z50-J50-K50,""))</x:f>
      </x:c>
      <x:c r="AB50" s="12" t="n">
        <x:f>IF(P50="Buy to Close",(D50-R50)*100*E50-J50-K50,IF(OR(P50="Assigned",P50="Expired Worthless",P50="Called Away"),V50-J50-K50,0))</x:f>
        <x:v>0</x:v>
      </x:c>
      <x:c r="AC50" s="12" t="str">
        <x:f>IF(AND(P50="Assigned",OR(AD50="",AD50="Holding"),O50&lt;&gt;""),(O50-C50)*100*E50,IF(AND(B50="Own Shares",P50="Open",O50&lt;&gt;""),(O50-G50)*F50,""))</x:f>
      </x:c>
      <x:c r="AD50" s="11" t="n"/>
      <x:c r="AE50" s="11" t="str">
        <x:f>IF(AND(P50="Assigned",OR(AD50="",AD50="Holding")),E50*100,IF(AND(B50="Own Shares",P50="Open"),F50,""))</x:f>
      </x:c>
      <x:c r="AF50" s="12" t="str">
        <x:f>IF(AND(P50="Assigned",OR(AD50="",AD50="Holding")),C50,IF(AND(B50="Own Shares",P50="Open"),G50,""))</x:f>
      </x:c>
      <x:c r="AG50" s="12" t="str">
        <x:f>IF(AND(B50="Own Shares",P50="Sold",S50&lt;&gt;""),(S50-G50)*F50-J50-K50,IF(AND(P50="Assigned",AD50="Sold",S50&lt;&gt;""),(S50-C50)*E50*100,""))</x:f>
      </x:c>
    </x:row>
    <x:row r="51">
      <x:c r="A51" s="11" t="n"/>
      <x:c r="B51" s="11" t="n"/>
      <x:c r="C51" s="12" t="n"/>
      <x:c r="D51" s="12" t="n"/>
      <x:c r="E51" s="11" t="n"/>
      <x:c r="F51" s="11" t="n"/>
      <x:c r="G51" s="12" t="n"/>
      <x:c r="H51" s="13" t="n"/>
      <x:c r="I51" s="13" t="n"/>
      <x:c r="J51" s="12" t="n"/>
      <x:c r="K51" s="12" t="n"/>
      <x:c r="L51" s="11" t="n"/>
      <x:c r="M51" s="12" t="n"/>
      <x:c r="N51" s="11" t="n"/>
      <x:c r="O51" s="12" t="n"/>
      <x:c r="P51" s="11" t="n"/>
      <x:c r="Q51" s="13" t="n"/>
      <x:c r="R51" s="12" t="n"/>
      <x:c r="S51" s="12" t="n"/>
      <x:c r="T51" s="11" t="n"/>
      <x:c r="U51" s="11" t="n"/>
      <x:c r="V51" s="12" t="str">
        <x:f>IF(OR(B51="Sell Cash-Secured Put",B51="Sell Covered Call"),D51*100*E51,"")</x:f>
      </x:c>
      <x:c r="W51" s="12" t="str">
        <x:f>IF(AND(B51="Sell Cash-Secured Put",P51="Open"),C51*100*E51,"")</x:f>
      </x:c>
      <x:c r="X51" s="14" t="str">
        <x:f>IF(AND(B51="Sell Cash-Secured Put",M51&lt;&gt;""),(M51-C51)/M51,"")</x:f>
      </x:c>
      <x:c r="Y51" s="12" t="str">
        <x:f>IF(B51="Sell Cash-Secured Put",C51-D51,IF(B51="Sell Covered Call",C51+D51,""))</x:f>
      </x:c>
      <x:c r="Z51" s="12" t="str">
        <x:f>IF(OR(P51&lt;&gt;"Open",O51=""),"",IF(B51="Sell Cash-Secured Put",MAX(C51-O51,0)*100*E51,IF(B51="Sell Covered Call",MAX(O51-C51,0)*100*E51,"")))</x:f>
      </x:c>
      <x:c r="AA51" s="12" t="str">
        <x:f>IF(P51&lt;&gt;"Open","",IF(OR(B51="Sell Cash-Secured Put",B51="Sell Covered Call"),V51-Z51-J51-K51,""))</x:f>
      </x:c>
      <x:c r="AB51" s="12" t="n">
        <x:f>IF(P51="Buy to Close",(D51-R51)*100*E51-J51-K51,IF(OR(P51="Assigned",P51="Expired Worthless",P51="Called Away"),V51-J51-K51,0))</x:f>
        <x:v>0</x:v>
      </x:c>
      <x:c r="AC51" s="12" t="str">
        <x:f>IF(AND(P51="Assigned",OR(AD51="",AD51="Holding"),O51&lt;&gt;""),(O51-C51)*100*E51,IF(AND(B51="Own Shares",P51="Open",O51&lt;&gt;""),(O51-G51)*F51,""))</x:f>
      </x:c>
      <x:c r="AD51" s="11" t="n"/>
      <x:c r="AE51" s="11" t="str">
        <x:f>IF(AND(P51="Assigned",OR(AD51="",AD51="Holding")),E51*100,IF(AND(B51="Own Shares",P51="Open"),F51,""))</x:f>
      </x:c>
      <x:c r="AF51" s="12" t="str">
        <x:f>IF(AND(P51="Assigned",OR(AD51="",AD51="Holding")),C51,IF(AND(B51="Own Shares",P51="Open"),G51,""))</x:f>
      </x:c>
      <x:c r="AG51" s="12" t="str">
        <x:f>IF(AND(B51="Own Shares",P51="Sold",S51&lt;&gt;""),(S51-G51)*F51-J51-K51,IF(AND(P51="Assigned",AD51="Sold",S51&lt;&gt;""),(S51-C51)*E51*100,""))</x:f>
      </x:c>
    </x:row>
    <x:row r="52">
      <x:c r="A52" s="11" t="n"/>
      <x:c r="B52" s="11" t="n"/>
      <x:c r="C52" s="12" t="n"/>
      <x:c r="D52" s="12" t="n"/>
      <x:c r="E52" s="11" t="n"/>
      <x:c r="F52" s="11" t="n"/>
      <x:c r="G52" s="12" t="n"/>
      <x:c r="H52" s="13" t="n"/>
      <x:c r="I52" s="13" t="n"/>
      <x:c r="J52" s="12" t="n"/>
      <x:c r="K52" s="12" t="n"/>
      <x:c r="L52" s="11" t="n"/>
      <x:c r="M52" s="12" t="n"/>
      <x:c r="N52" s="11" t="n"/>
      <x:c r="O52" s="12" t="n"/>
      <x:c r="P52" s="11" t="n"/>
      <x:c r="Q52" s="13" t="n"/>
      <x:c r="R52" s="12" t="n"/>
      <x:c r="S52" s="12" t="n"/>
      <x:c r="T52" s="11" t="n"/>
      <x:c r="U52" s="11" t="n"/>
      <x:c r="V52" s="12" t="str">
        <x:f>IF(OR(B52="Sell Cash-Secured Put",B52="Sell Covered Call"),D52*100*E52,"")</x:f>
      </x:c>
      <x:c r="W52" s="12" t="str">
        <x:f>IF(AND(B52="Sell Cash-Secured Put",P52="Open"),C52*100*E52,"")</x:f>
      </x:c>
      <x:c r="X52" s="14" t="str">
        <x:f>IF(AND(B52="Sell Cash-Secured Put",M52&lt;&gt;""),(M52-C52)/M52,"")</x:f>
      </x:c>
      <x:c r="Y52" s="12" t="str">
        <x:f>IF(B52="Sell Cash-Secured Put",C52-D52,IF(B52="Sell Covered Call",C52+D52,""))</x:f>
      </x:c>
      <x:c r="Z52" s="12" t="str">
        <x:f>IF(OR(P52&lt;&gt;"Open",O52=""),"",IF(B52="Sell Cash-Secured Put",MAX(C52-O52,0)*100*E52,IF(B52="Sell Covered Call",MAX(O52-C52,0)*100*E52,"")))</x:f>
      </x:c>
      <x:c r="AA52" s="12" t="str">
        <x:f>IF(P52&lt;&gt;"Open","",IF(OR(B52="Sell Cash-Secured Put",B52="Sell Covered Call"),V52-Z52-J52-K52,""))</x:f>
      </x:c>
      <x:c r="AB52" s="12" t="n">
        <x:f>IF(P52="Buy to Close",(D52-R52)*100*E52-J52-K52,IF(OR(P52="Assigned",P52="Expired Worthless",P52="Called Away"),V52-J52-K52,0))</x:f>
        <x:v>0</x:v>
      </x:c>
      <x:c r="AC52" s="12" t="str">
        <x:f>IF(AND(P52="Assigned",OR(AD52="",AD52="Holding"),O52&lt;&gt;""),(O52-C52)*100*E52,IF(AND(B52="Own Shares",P52="Open",O52&lt;&gt;""),(O52-G52)*F52,""))</x:f>
      </x:c>
      <x:c r="AD52" s="11" t="n"/>
      <x:c r="AE52" s="11" t="str">
        <x:f>IF(AND(P52="Assigned",OR(AD52="",AD52="Holding")),E52*100,IF(AND(B52="Own Shares",P52="Open"),F52,""))</x:f>
      </x:c>
      <x:c r="AF52" s="12" t="str">
        <x:f>IF(AND(P52="Assigned",OR(AD52="",AD52="Holding")),C52,IF(AND(B52="Own Shares",P52="Open"),G52,""))</x:f>
      </x:c>
      <x:c r="AG52" s="12" t="str">
        <x:f>IF(AND(B52="Own Shares",P52="Sold",S52&lt;&gt;""),(S52-G52)*F52-J52-K52,IF(AND(P52="Assigned",AD52="Sold",S52&lt;&gt;""),(S52-C52)*E52*100,""))</x:f>
      </x:c>
    </x:row>
    <x:row r="53">
      <x:c r="A53" s="11" t="n"/>
      <x:c r="B53" s="11" t="n"/>
      <x:c r="C53" s="12" t="n"/>
      <x:c r="D53" s="12" t="n"/>
      <x:c r="E53" s="11" t="n"/>
      <x:c r="F53" s="11" t="n"/>
      <x:c r="G53" s="12" t="n"/>
      <x:c r="H53" s="13" t="n"/>
      <x:c r="I53" s="13" t="n"/>
      <x:c r="J53" s="12" t="n"/>
      <x:c r="K53" s="12" t="n"/>
      <x:c r="L53" s="11" t="n"/>
      <x:c r="M53" s="12" t="n"/>
      <x:c r="N53" s="11" t="n"/>
      <x:c r="O53" s="12" t="n"/>
      <x:c r="P53" s="11" t="n"/>
      <x:c r="Q53" s="13" t="n"/>
      <x:c r="R53" s="12" t="n"/>
      <x:c r="S53" s="12" t="n"/>
      <x:c r="T53" s="11" t="n"/>
      <x:c r="U53" s="11" t="n"/>
      <x:c r="V53" s="12" t="str">
        <x:f>IF(OR(B53="Sell Cash-Secured Put",B53="Sell Covered Call"),D53*100*E53,"")</x:f>
      </x:c>
      <x:c r="W53" s="12" t="str">
        <x:f>IF(AND(B53="Sell Cash-Secured Put",P53="Open"),C53*100*E53,"")</x:f>
      </x:c>
      <x:c r="X53" s="14" t="str">
        <x:f>IF(AND(B53="Sell Cash-Secured Put",M53&lt;&gt;""),(M53-C53)/M53,"")</x:f>
      </x:c>
      <x:c r="Y53" s="12" t="str">
        <x:f>IF(B53="Sell Cash-Secured Put",C53-D53,IF(B53="Sell Covered Call",C53+D53,""))</x:f>
      </x:c>
      <x:c r="Z53" s="12" t="str">
        <x:f>IF(OR(P53&lt;&gt;"Open",O53=""),"",IF(B53="Sell Cash-Secured Put",MAX(C53-O53,0)*100*E53,IF(B53="Sell Covered Call",MAX(O53-C53,0)*100*E53,"")))</x:f>
      </x:c>
      <x:c r="AA53" s="12" t="str">
        <x:f>IF(P53&lt;&gt;"Open","",IF(OR(B53="Sell Cash-Secured Put",B53="Sell Covered Call"),V53-Z53-J53-K53,""))</x:f>
      </x:c>
      <x:c r="AB53" s="12" t="n">
        <x:f>IF(P53="Buy to Close",(D53-R53)*100*E53-J53-K53,IF(OR(P53="Assigned",P53="Expired Worthless",P53="Called Away"),V53-J53-K53,0))</x:f>
        <x:v>0</x:v>
      </x:c>
      <x:c r="AC53" s="12" t="str">
        <x:f>IF(AND(P53="Assigned",OR(AD53="",AD53="Holding"),O53&lt;&gt;""),(O53-C53)*100*E53,IF(AND(B53="Own Shares",P53="Open",O53&lt;&gt;""),(O53-G53)*F53,""))</x:f>
      </x:c>
      <x:c r="AD53" s="11" t="n"/>
      <x:c r="AE53" s="11" t="str">
        <x:f>IF(AND(P53="Assigned",OR(AD53="",AD53="Holding")),E53*100,IF(AND(B53="Own Shares",P53="Open"),F53,""))</x:f>
      </x:c>
      <x:c r="AF53" s="12" t="str">
        <x:f>IF(AND(P53="Assigned",OR(AD53="",AD53="Holding")),C53,IF(AND(B53="Own Shares",P53="Open"),G53,""))</x:f>
      </x:c>
      <x:c r="AG53" s="12" t="str">
        <x:f>IF(AND(B53="Own Shares",P53="Sold",S53&lt;&gt;""),(S53-G53)*F53-J53-K53,IF(AND(P53="Assigned",AD53="Sold",S53&lt;&gt;""),(S53-C53)*E53*100,""))</x:f>
      </x:c>
    </x:row>
    <x:row r="54">
      <x:c r="A54" s="11" t="n"/>
      <x:c r="B54" s="11" t="n"/>
      <x:c r="C54" s="12" t="n"/>
      <x:c r="D54" s="12" t="n"/>
      <x:c r="E54" s="11" t="n"/>
      <x:c r="F54" s="11" t="n"/>
      <x:c r="G54" s="12" t="n"/>
      <x:c r="H54" s="13" t="n"/>
      <x:c r="I54" s="13" t="n"/>
      <x:c r="J54" s="12" t="n"/>
      <x:c r="K54" s="12" t="n"/>
      <x:c r="L54" s="11" t="n"/>
      <x:c r="M54" s="12" t="n"/>
      <x:c r="N54" s="11" t="n"/>
      <x:c r="O54" s="12" t="n"/>
      <x:c r="P54" s="11" t="n"/>
      <x:c r="Q54" s="13" t="n"/>
      <x:c r="R54" s="12" t="n"/>
      <x:c r="S54" s="12" t="n"/>
      <x:c r="T54" s="11" t="n"/>
      <x:c r="U54" s="11" t="n"/>
      <x:c r="V54" s="12" t="str">
        <x:f>IF(OR(B54="Sell Cash-Secured Put",B54="Sell Covered Call"),D54*100*E54,"")</x:f>
      </x:c>
      <x:c r="W54" s="12" t="str">
        <x:f>IF(AND(B54="Sell Cash-Secured Put",P54="Open"),C54*100*E54,"")</x:f>
      </x:c>
      <x:c r="X54" s="14" t="str">
        <x:f>IF(AND(B54="Sell Cash-Secured Put",M54&lt;&gt;""),(M54-C54)/M54,"")</x:f>
      </x:c>
      <x:c r="Y54" s="12" t="str">
        <x:f>IF(B54="Sell Cash-Secured Put",C54-D54,IF(B54="Sell Covered Call",C54+D54,""))</x:f>
      </x:c>
      <x:c r="Z54" s="12" t="str">
        <x:f>IF(OR(P54&lt;&gt;"Open",O54=""),"",IF(B54="Sell Cash-Secured Put",MAX(C54-O54,0)*100*E54,IF(B54="Sell Covered Call",MAX(O54-C54,0)*100*E54,"")))</x:f>
      </x:c>
      <x:c r="AA54" s="12" t="str">
        <x:f>IF(P54&lt;&gt;"Open","",IF(OR(B54="Sell Cash-Secured Put",B54="Sell Covered Call"),V54-Z54-J54-K54,""))</x:f>
      </x:c>
      <x:c r="AB54" s="12" t="n">
        <x:f>IF(P54="Buy to Close",(D54-R54)*100*E54-J54-K54,IF(OR(P54="Assigned",P54="Expired Worthless",P54="Called Away"),V54-J54-K54,0))</x:f>
        <x:v>0</x:v>
      </x:c>
      <x:c r="AC54" s="12" t="str">
        <x:f>IF(AND(P54="Assigned",OR(AD54="",AD54="Holding"),O54&lt;&gt;""),(O54-C54)*100*E54,IF(AND(B54="Own Shares",P54="Open",O54&lt;&gt;""),(O54-G54)*F54,""))</x:f>
      </x:c>
      <x:c r="AD54" s="11" t="n"/>
      <x:c r="AE54" s="11" t="str">
        <x:f>IF(AND(P54="Assigned",OR(AD54="",AD54="Holding")),E54*100,IF(AND(B54="Own Shares",P54="Open"),F54,""))</x:f>
      </x:c>
      <x:c r="AF54" s="12" t="str">
        <x:f>IF(AND(P54="Assigned",OR(AD54="",AD54="Holding")),C54,IF(AND(B54="Own Shares",P54="Open"),G54,""))</x:f>
      </x:c>
      <x:c r="AG54" s="12" t="str">
        <x:f>IF(AND(B54="Own Shares",P54="Sold",S54&lt;&gt;""),(S54-G54)*F54-J54-K54,IF(AND(P54="Assigned",AD54="Sold",S54&lt;&gt;""),(S54-C54)*E54*100,""))</x:f>
      </x:c>
    </x:row>
    <x:row r="55">
      <x:c r="A55" s="11" t="n"/>
      <x:c r="B55" s="11" t="n"/>
      <x:c r="C55" s="12" t="n"/>
      <x:c r="D55" s="12" t="n"/>
      <x:c r="E55" s="11" t="n"/>
      <x:c r="F55" s="11" t="n"/>
      <x:c r="G55" s="12" t="n"/>
      <x:c r="H55" s="13" t="n"/>
      <x:c r="I55" s="13" t="n"/>
      <x:c r="J55" s="12" t="n"/>
      <x:c r="K55" s="12" t="n"/>
      <x:c r="L55" s="11" t="n"/>
      <x:c r="M55" s="12" t="n"/>
      <x:c r="N55" s="11" t="n"/>
      <x:c r="O55" s="12" t="n"/>
      <x:c r="P55" s="11" t="n"/>
      <x:c r="Q55" s="13" t="n"/>
      <x:c r="R55" s="12" t="n"/>
      <x:c r="S55" s="12" t="n"/>
      <x:c r="T55" s="11" t="n"/>
      <x:c r="U55" s="11" t="n"/>
      <x:c r="V55" s="12" t="str">
        <x:f>IF(OR(B55="Sell Cash-Secured Put",B55="Sell Covered Call"),D55*100*E55,"")</x:f>
      </x:c>
      <x:c r="W55" s="12" t="str">
        <x:f>IF(AND(B55="Sell Cash-Secured Put",P55="Open"),C55*100*E55,"")</x:f>
      </x:c>
      <x:c r="X55" s="14" t="str">
        <x:f>IF(AND(B55="Sell Cash-Secured Put",M55&lt;&gt;""),(M55-C55)/M55,"")</x:f>
      </x:c>
      <x:c r="Y55" s="12" t="str">
        <x:f>IF(B55="Sell Cash-Secured Put",C55-D55,IF(B55="Sell Covered Call",C55+D55,""))</x:f>
      </x:c>
      <x:c r="Z55" s="12" t="str">
        <x:f>IF(OR(P55&lt;&gt;"Open",O55=""),"",IF(B55="Sell Cash-Secured Put",MAX(C55-O55,0)*100*E55,IF(B55="Sell Covered Call",MAX(O55-C55,0)*100*E55,"")))</x:f>
      </x:c>
      <x:c r="AA55" s="12" t="str">
        <x:f>IF(P55&lt;&gt;"Open","",IF(OR(B55="Sell Cash-Secured Put",B55="Sell Covered Call"),V55-Z55-J55-K55,""))</x:f>
      </x:c>
      <x:c r="AB55" s="12" t="n">
        <x:f>IF(P55="Buy to Close",(D55-R55)*100*E55-J55-K55,IF(OR(P55="Assigned",P55="Expired Worthless",P55="Called Away"),V55-J55-K55,0))</x:f>
        <x:v>0</x:v>
      </x:c>
      <x:c r="AC55" s="12" t="str">
        <x:f>IF(AND(P55="Assigned",OR(AD55="",AD55="Holding"),O55&lt;&gt;""),(O55-C55)*100*E55,IF(AND(B55="Own Shares",P55="Open",O55&lt;&gt;""),(O55-G55)*F55,""))</x:f>
      </x:c>
      <x:c r="AD55" s="11" t="n"/>
      <x:c r="AE55" s="11" t="str">
        <x:f>IF(AND(P55="Assigned",OR(AD55="",AD55="Holding")),E55*100,IF(AND(B55="Own Shares",P55="Open"),F55,""))</x:f>
      </x:c>
      <x:c r="AF55" s="12" t="str">
        <x:f>IF(AND(P55="Assigned",OR(AD55="",AD55="Holding")),C55,IF(AND(B55="Own Shares",P55="Open"),G55,""))</x:f>
      </x:c>
      <x:c r="AG55" s="12" t="str">
        <x:f>IF(AND(B55="Own Shares",P55="Sold",S55&lt;&gt;""),(S55-G55)*F55-J55-K55,IF(AND(P55="Assigned",AD55="Sold",S55&lt;&gt;""),(S55-C55)*E55*100,""))</x:f>
      </x:c>
    </x:row>
    <x:row r="56">
      <x:c r="A56" s="11" t="n"/>
      <x:c r="B56" s="11" t="n"/>
      <x:c r="C56" s="12" t="n"/>
      <x:c r="D56" s="12" t="n"/>
      <x:c r="E56" s="11" t="n"/>
      <x:c r="F56" s="11" t="n"/>
      <x:c r="G56" s="12" t="n"/>
      <x:c r="H56" s="13" t="n"/>
      <x:c r="I56" s="13" t="n"/>
      <x:c r="J56" s="12" t="n"/>
      <x:c r="K56" s="12" t="n"/>
      <x:c r="L56" s="11" t="n"/>
      <x:c r="M56" s="12" t="n"/>
      <x:c r="N56" s="11" t="n"/>
      <x:c r="O56" s="12" t="n"/>
      <x:c r="P56" s="11" t="n"/>
      <x:c r="Q56" s="13" t="n"/>
      <x:c r="R56" s="12" t="n"/>
      <x:c r="S56" s="12" t="n"/>
      <x:c r="T56" s="11" t="n"/>
      <x:c r="U56" s="11" t="n"/>
      <x:c r="V56" s="12" t="str">
        <x:f>IF(OR(B56="Sell Cash-Secured Put",B56="Sell Covered Call"),D56*100*E56,"")</x:f>
      </x:c>
      <x:c r="W56" s="12" t="str">
        <x:f>IF(AND(B56="Sell Cash-Secured Put",P56="Open"),C56*100*E56,"")</x:f>
      </x:c>
      <x:c r="X56" s="14" t="str">
        <x:f>IF(AND(B56="Sell Cash-Secured Put",M56&lt;&gt;""),(M56-C56)/M56,"")</x:f>
      </x:c>
      <x:c r="Y56" s="12" t="str">
        <x:f>IF(B56="Sell Cash-Secured Put",C56-D56,IF(B56="Sell Covered Call",C56+D56,""))</x:f>
      </x:c>
      <x:c r="Z56" s="12" t="str">
        <x:f>IF(OR(P56&lt;&gt;"Open",O56=""),"",IF(B56="Sell Cash-Secured Put",MAX(C56-O56,0)*100*E56,IF(B56="Sell Covered Call",MAX(O56-C56,0)*100*E56,"")))</x:f>
      </x:c>
      <x:c r="AA56" s="12" t="str">
        <x:f>IF(P56&lt;&gt;"Open","",IF(OR(B56="Sell Cash-Secured Put",B56="Sell Covered Call"),V56-Z56-J56-K56,""))</x:f>
      </x:c>
      <x:c r="AB56" s="12" t="n">
        <x:f>IF(P56="Buy to Close",(D56-R56)*100*E56-J56-K56,IF(OR(P56="Assigned",P56="Expired Worthless",P56="Called Away"),V56-J56-K56,0))</x:f>
        <x:v>0</x:v>
      </x:c>
      <x:c r="AC56" s="12" t="str">
        <x:f>IF(AND(P56="Assigned",OR(AD56="",AD56="Holding"),O56&lt;&gt;""),(O56-C56)*100*E56,IF(AND(B56="Own Shares",P56="Open",O56&lt;&gt;""),(O56-G56)*F56,""))</x:f>
      </x:c>
      <x:c r="AD56" s="11" t="n"/>
      <x:c r="AE56" s="11" t="str">
        <x:f>IF(AND(P56="Assigned",OR(AD56="",AD56="Holding")),E56*100,IF(AND(B56="Own Shares",P56="Open"),F56,""))</x:f>
      </x:c>
      <x:c r="AF56" s="12" t="str">
        <x:f>IF(AND(P56="Assigned",OR(AD56="",AD56="Holding")),C56,IF(AND(B56="Own Shares",P56="Open"),G56,""))</x:f>
      </x:c>
      <x:c r="AG56" s="12" t="str">
        <x:f>IF(AND(B56="Own Shares",P56="Sold",S56&lt;&gt;""),(S56-G56)*F56-J56-K56,IF(AND(P56="Assigned",AD56="Sold",S56&lt;&gt;""),(S56-C56)*E56*100,""))</x:f>
      </x:c>
    </x:row>
    <x:row r="57">
      <x:c r="A57" s="11" t="n"/>
      <x:c r="B57" s="11" t="n"/>
      <x:c r="C57" s="12" t="n"/>
      <x:c r="D57" s="12" t="n"/>
      <x:c r="E57" s="11" t="n"/>
      <x:c r="F57" s="11" t="n"/>
      <x:c r="G57" s="12" t="n"/>
      <x:c r="H57" s="13" t="n"/>
      <x:c r="I57" s="13" t="n"/>
      <x:c r="J57" s="12" t="n"/>
      <x:c r="K57" s="12" t="n"/>
      <x:c r="L57" s="11" t="n"/>
      <x:c r="M57" s="12" t="n"/>
      <x:c r="N57" s="11" t="n"/>
      <x:c r="O57" s="12" t="n"/>
      <x:c r="P57" s="11" t="n"/>
      <x:c r="Q57" s="13" t="n"/>
      <x:c r="R57" s="12" t="n"/>
      <x:c r="S57" s="12" t="n"/>
      <x:c r="T57" s="11" t="n"/>
      <x:c r="U57" s="11" t="n"/>
      <x:c r="V57" s="12" t="str">
        <x:f>IF(OR(B57="Sell Cash-Secured Put",B57="Sell Covered Call"),D57*100*E57,"")</x:f>
      </x:c>
      <x:c r="W57" s="12" t="str">
        <x:f>IF(AND(B57="Sell Cash-Secured Put",P57="Open"),C57*100*E57,"")</x:f>
      </x:c>
      <x:c r="X57" s="14" t="str">
        <x:f>IF(AND(B57="Sell Cash-Secured Put",M57&lt;&gt;""),(M57-C57)/M57,"")</x:f>
      </x:c>
      <x:c r="Y57" s="12" t="str">
        <x:f>IF(B57="Sell Cash-Secured Put",C57-D57,IF(B57="Sell Covered Call",C57+D57,""))</x:f>
      </x:c>
      <x:c r="Z57" s="12" t="str">
        <x:f>IF(OR(P57&lt;&gt;"Open",O57=""),"",IF(B57="Sell Cash-Secured Put",MAX(C57-O57,0)*100*E57,IF(B57="Sell Covered Call",MAX(O57-C57,0)*100*E57,"")))</x:f>
      </x:c>
      <x:c r="AA57" s="12" t="str">
        <x:f>IF(P57&lt;&gt;"Open","",IF(OR(B57="Sell Cash-Secured Put",B57="Sell Covered Call"),V57-Z57-J57-K57,""))</x:f>
      </x:c>
      <x:c r="AB57" s="12" t="n">
        <x:f>IF(P57="Buy to Close",(D57-R57)*100*E57-J57-K57,IF(OR(P57="Assigned",P57="Expired Worthless",P57="Called Away"),V57-J57-K57,0))</x:f>
        <x:v>0</x:v>
      </x:c>
      <x:c r="AC57" s="12" t="str">
        <x:f>IF(AND(P57="Assigned",OR(AD57="",AD57="Holding"),O57&lt;&gt;""),(O57-C57)*100*E57,IF(AND(B57="Own Shares",P57="Open",O57&lt;&gt;""),(O57-G57)*F57,""))</x:f>
      </x:c>
      <x:c r="AD57" s="11" t="n"/>
      <x:c r="AE57" s="11" t="str">
        <x:f>IF(AND(P57="Assigned",OR(AD57="",AD57="Holding")),E57*100,IF(AND(B57="Own Shares",P57="Open"),F57,""))</x:f>
      </x:c>
      <x:c r="AF57" s="12" t="str">
        <x:f>IF(AND(P57="Assigned",OR(AD57="",AD57="Holding")),C57,IF(AND(B57="Own Shares",P57="Open"),G57,""))</x:f>
      </x:c>
      <x:c r="AG57" s="12" t="str">
        <x:f>IF(AND(B57="Own Shares",P57="Sold",S57&lt;&gt;""),(S57-G57)*F57-J57-K57,IF(AND(P57="Assigned",AD57="Sold",S57&lt;&gt;""),(S57-C57)*E57*100,""))</x:f>
      </x:c>
    </x:row>
    <x:row r="58">
      <x:c r="A58" s="11" t="n"/>
      <x:c r="B58" s="11" t="n"/>
      <x:c r="C58" s="12" t="n"/>
      <x:c r="D58" s="12" t="n"/>
      <x:c r="E58" s="11" t="n"/>
      <x:c r="F58" s="11" t="n"/>
      <x:c r="G58" s="12" t="n"/>
      <x:c r="H58" s="13" t="n"/>
      <x:c r="I58" s="13" t="n"/>
      <x:c r="J58" s="12" t="n"/>
      <x:c r="K58" s="12" t="n"/>
      <x:c r="L58" s="11" t="n"/>
      <x:c r="M58" s="12" t="n"/>
      <x:c r="N58" s="11" t="n"/>
      <x:c r="O58" s="12" t="n"/>
      <x:c r="P58" s="11" t="n"/>
      <x:c r="Q58" s="13" t="n"/>
      <x:c r="R58" s="12" t="n"/>
      <x:c r="S58" s="12" t="n"/>
      <x:c r="T58" s="11" t="n"/>
      <x:c r="U58" s="11" t="n"/>
      <x:c r="V58" s="12" t="str">
        <x:f>IF(OR(B58="Sell Cash-Secured Put",B58="Sell Covered Call"),D58*100*E58,"")</x:f>
      </x:c>
      <x:c r="W58" s="12" t="str">
        <x:f>IF(AND(B58="Sell Cash-Secured Put",P58="Open"),C58*100*E58,"")</x:f>
      </x:c>
      <x:c r="X58" s="14" t="str">
        <x:f>IF(AND(B58="Sell Cash-Secured Put",M58&lt;&gt;""),(M58-C58)/M58,"")</x:f>
      </x:c>
      <x:c r="Y58" s="12" t="str">
        <x:f>IF(B58="Sell Cash-Secured Put",C58-D58,IF(B58="Sell Covered Call",C58+D58,""))</x:f>
      </x:c>
      <x:c r="Z58" s="12" t="str">
        <x:f>IF(OR(P58&lt;&gt;"Open",O58=""),"",IF(B58="Sell Cash-Secured Put",MAX(C58-O58,0)*100*E58,IF(B58="Sell Covered Call",MAX(O58-C58,0)*100*E58,"")))</x:f>
      </x:c>
      <x:c r="AA58" s="12" t="str">
        <x:f>IF(P58&lt;&gt;"Open","",IF(OR(B58="Sell Cash-Secured Put",B58="Sell Covered Call"),V58-Z58-J58-K58,""))</x:f>
      </x:c>
      <x:c r="AB58" s="12" t="n">
        <x:f>IF(P58="Buy to Close",(D58-R58)*100*E58-J58-K58,IF(OR(P58="Assigned",P58="Expired Worthless",P58="Called Away"),V58-J58-K58,0))</x:f>
        <x:v>0</x:v>
      </x:c>
      <x:c r="AC58" s="12" t="str">
        <x:f>IF(AND(P58="Assigned",OR(AD58="",AD58="Holding"),O58&lt;&gt;""),(O58-C58)*100*E58,IF(AND(B58="Own Shares",P58="Open",O58&lt;&gt;""),(O58-G58)*F58,""))</x:f>
      </x:c>
      <x:c r="AD58" s="11" t="n"/>
      <x:c r="AE58" s="11" t="str">
        <x:f>IF(AND(P58="Assigned",OR(AD58="",AD58="Holding")),E58*100,IF(AND(B58="Own Shares",P58="Open"),F58,""))</x:f>
      </x:c>
      <x:c r="AF58" s="12" t="str">
        <x:f>IF(AND(P58="Assigned",OR(AD58="",AD58="Holding")),C58,IF(AND(B58="Own Shares",P58="Open"),G58,""))</x:f>
      </x:c>
      <x:c r="AG58" s="12" t="str">
        <x:f>IF(AND(B58="Own Shares",P58="Sold",S58&lt;&gt;""),(S58-G58)*F58-J58-K58,IF(AND(P58="Assigned",AD58="Sold",S58&lt;&gt;""),(S58-C58)*E58*100,""))</x:f>
      </x:c>
    </x:row>
    <x:row r="59">
      <x:c r="A59" s="11" t="n"/>
      <x:c r="B59" s="11" t="n"/>
      <x:c r="C59" s="12" t="n"/>
      <x:c r="D59" s="12" t="n"/>
      <x:c r="E59" s="11" t="n"/>
      <x:c r="F59" s="11" t="n"/>
      <x:c r="G59" s="12" t="n"/>
      <x:c r="H59" s="13" t="n"/>
      <x:c r="I59" s="13" t="n"/>
      <x:c r="J59" s="12" t="n"/>
      <x:c r="K59" s="12" t="n"/>
      <x:c r="L59" s="11" t="n"/>
      <x:c r="M59" s="12" t="n"/>
      <x:c r="N59" s="11" t="n"/>
      <x:c r="O59" s="12" t="n"/>
      <x:c r="P59" s="11" t="n"/>
      <x:c r="Q59" s="13" t="n"/>
      <x:c r="R59" s="12" t="n"/>
      <x:c r="S59" s="12" t="n"/>
      <x:c r="T59" s="11" t="n"/>
      <x:c r="U59" s="11" t="n"/>
      <x:c r="V59" s="12" t="str">
        <x:f>IF(OR(B59="Sell Cash-Secured Put",B59="Sell Covered Call"),D59*100*E59,"")</x:f>
      </x:c>
      <x:c r="W59" s="12" t="str">
        <x:f>IF(AND(B59="Sell Cash-Secured Put",P59="Open"),C59*100*E59,"")</x:f>
      </x:c>
      <x:c r="X59" s="14" t="str">
        <x:f>IF(AND(B59="Sell Cash-Secured Put",M59&lt;&gt;""),(M59-C59)/M59,"")</x:f>
      </x:c>
      <x:c r="Y59" s="12" t="str">
        <x:f>IF(B59="Sell Cash-Secured Put",C59-D59,IF(B59="Sell Covered Call",C59+D59,""))</x:f>
      </x:c>
      <x:c r="Z59" s="12" t="str">
        <x:f>IF(OR(P59&lt;&gt;"Open",O59=""),"",IF(B59="Sell Cash-Secured Put",MAX(C59-O59,0)*100*E59,IF(B59="Sell Covered Call",MAX(O59-C59,0)*100*E59,"")))</x:f>
      </x:c>
      <x:c r="AA59" s="12" t="str">
        <x:f>IF(P59&lt;&gt;"Open","",IF(OR(B59="Sell Cash-Secured Put",B59="Sell Covered Call"),V59-Z59-J59-K59,""))</x:f>
      </x:c>
      <x:c r="AB59" s="12" t="n">
        <x:f>IF(P59="Buy to Close",(D59-R59)*100*E59-J59-K59,IF(OR(P59="Assigned",P59="Expired Worthless",P59="Called Away"),V59-J59-K59,0))</x:f>
        <x:v>0</x:v>
      </x:c>
      <x:c r="AC59" s="12" t="str">
        <x:f>IF(AND(P59="Assigned",OR(AD59="",AD59="Holding"),O59&lt;&gt;""),(O59-C59)*100*E59,IF(AND(B59="Own Shares",P59="Open",O59&lt;&gt;""),(O59-G59)*F59,""))</x:f>
      </x:c>
      <x:c r="AD59" s="11" t="n"/>
      <x:c r="AE59" s="11" t="str">
        <x:f>IF(AND(P59="Assigned",OR(AD59="",AD59="Holding")),E59*100,IF(AND(B59="Own Shares",P59="Open"),F59,""))</x:f>
      </x:c>
      <x:c r="AF59" s="12" t="str">
        <x:f>IF(AND(P59="Assigned",OR(AD59="",AD59="Holding")),C59,IF(AND(B59="Own Shares",P59="Open"),G59,""))</x:f>
      </x:c>
      <x:c r="AG59" s="12" t="str">
        <x:f>IF(AND(B59="Own Shares",P59="Sold",S59&lt;&gt;""),(S59-G59)*F59-J59-K59,IF(AND(P59="Assigned",AD59="Sold",S59&lt;&gt;""),(S59-C59)*E59*100,""))</x:f>
      </x:c>
    </x:row>
    <x:row r="60">
      <x:c r="A60" s="11" t="n"/>
      <x:c r="B60" s="11" t="n"/>
      <x:c r="C60" s="12" t="n"/>
      <x:c r="D60" s="12" t="n"/>
      <x:c r="E60" s="11" t="n"/>
      <x:c r="F60" s="11" t="n"/>
      <x:c r="G60" s="12" t="n"/>
      <x:c r="H60" s="13" t="n"/>
      <x:c r="I60" s="13" t="n"/>
      <x:c r="J60" s="12" t="n"/>
      <x:c r="K60" s="12" t="n"/>
      <x:c r="L60" s="11" t="n"/>
      <x:c r="M60" s="12" t="n"/>
      <x:c r="N60" s="11" t="n"/>
      <x:c r="O60" s="12" t="n"/>
      <x:c r="P60" s="11" t="n"/>
      <x:c r="Q60" s="13" t="n"/>
      <x:c r="R60" s="12" t="n"/>
      <x:c r="S60" s="12" t="n"/>
      <x:c r="T60" s="11" t="n"/>
      <x:c r="U60" s="11" t="n"/>
      <x:c r="V60" s="12" t="str">
        <x:f>IF(OR(B60="Sell Cash-Secured Put",B60="Sell Covered Call"),D60*100*E60,"")</x:f>
      </x:c>
      <x:c r="W60" s="12" t="str">
        <x:f>IF(AND(B60="Sell Cash-Secured Put",P60="Open"),C60*100*E60,"")</x:f>
      </x:c>
      <x:c r="X60" s="14" t="str">
        <x:f>IF(AND(B60="Sell Cash-Secured Put",M60&lt;&gt;""),(M60-C60)/M60,"")</x:f>
      </x:c>
      <x:c r="Y60" s="12" t="str">
        <x:f>IF(B60="Sell Cash-Secured Put",C60-D60,IF(B60="Sell Covered Call",C60+D60,""))</x:f>
      </x:c>
      <x:c r="Z60" s="12" t="str">
        <x:f>IF(OR(P60&lt;&gt;"Open",O60=""),"",IF(B60="Sell Cash-Secured Put",MAX(C60-O60,0)*100*E60,IF(B60="Sell Covered Call",MAX(O60-C60,0)*100*E60,"")))</x:f>
      </x:c>
      <x:c r="AA60" s="12" t="str">
        <x:f>IF(P60&lt;&gt;"Open","",IF(OR(B60="Sell Cash-Secured Put",B60="Sell Covered Call"),V60-Z60-J60-K60,""))</x:f>
      </x:c>
      <x:c r="AB60" s="12" t="n">
        <x:f>IF(P60="Buy to Close",(D60-R60)*100*E60-J60-K60,IF(OR(P60="Assigned",P60="Expired Worthless",P60="Called Away"),V60-J60-K60,0))</x:f>
        <x:v>0</x:v>
      </x:c>
      <x:c r="AC60" s="12" t="str">
        <x:f>IF(AND(P60="Assigned",OR(AD60="",AD60="Holding"),O60&lt;&gt;""),(O60-C60)*100*E60,IF(AND(B60="Own Shares",P60="Open",O60&lt;&gt;""),(O60-G60)*F60,""))</x:f>
      </x:c>
      <x:c r="AD60" s="11" t="n"/>
      <x:c r="AE60" s="11" t="str">
        <x:f>IF(AND(P60="Assigned",OR(AD60="",AD60="Holding")),E60*100,IF(AND(B60="Own Shares",P60="Open"),F60,""))</x:f>
      </x:c>
      <x:c r="AF60" s="12" t="str">
        <x:f>IF(AND(P60="Assigned",OR(AD60="",AD60="Holding")),C60,IF(AND(B60="Own Shares",P60="Open"),G60,""))</x:f>
      </x:c>
      <x:c r="AG60" s="12" t="str">
        <x:f>IF(AND(B60="Own Shares",P60="Sold",S60&lt;&gt;""),(S60-G60)*F60-J60-K60,IF(AND(P60="Assigned",AD60="Sold",S60&lt;&gt;""),(S60-C60)*E60*100,""))</x:f>
      </x:c>
    </x:row>
    <x:row r="61">
      <x:c r="A61" s="11" t="n"/>
      <x:c r="B61" s="11" t="n"/>
      <x:c r="C61" s="12" t="n"/>
      <x:c r="D61" s="12" t="n"/>
      <x:c r="E61" s="11" t="n"/>
      <x:c r="F61" s="11" t="n"/>
      <x:c r="G61" s="12" t="n"/>
      <x:c r="H61" s="13" t="n"/>
      <x:c r="I61" s="13" t="n"/>
      <x:c r="J61" s="12" t="n"/>
      <x:c r="K61" s="12" t="n"/>
      <x:c r="L61" s="11" t="n"/>
      <x:c r="M61" s="12" t="n"/>
      <x:c r="N61" s="11" t="n"/>
      <x:c r="O61" s="12" t="n"/>
      <x:c r="P61" s="11" t="n"/>
      <x:c r="Q61" s="13" t="n"/>
      <x:c r="R61" s="12" t="n"/>
      <x:c r="S61" s="12" t="n"/>
      <x:c r="T61" s="11" t="n"/>
      <x:c r="U61" s="11" t="n"/>
      <x:c r="V61" s="12" t="str">
        <x:f>IF(OR(B61="Sell Cash-Secured Put",B61="Sell Covered Call"),D61*100*E61,"")</x:f>
      </x:c>
      <x:c r="W61" s="12" t="str">
        <x:f>IF(AND(B61="Sell Cash-Secured Put",P61="Open"),C61*100*E61,"")</x:f>
      </x:c>
      <x:c r="X61" s="14" t="str">
        <x:f>IF(AND(B61="Sell Cash-Secured Put",M61&lt;&gt;""),(M61-C61)/M61,"")</x:f>
      </x:c>
      <x:c r="Y61" s="12" t="str">
        <x:f>IF(B61="Sell Cash-Secured Put",C61-D61,IF(B61="Sell Covered Call",C61+D61,""))</x:f>
      </x:c>
      <x:c r="Z61" s="12" t="str">
        <x:f>IF(OR(P61&lt;&gt;"Open",O61=""),"",IF(B61="Sell Cash-Secured Put",MAX(C61-O61,0)*100*E61,IF(B61="Sell Covered Call",MAX(O61-C61,0)*100*E61,"")))</x:f>
      </x:c>
      <x:c r="AA61" s="12" t="str">
        <x:f>IF(P61&lt;&gt;"Open","",IF(OR(B61="Sell Cash-Secured Put",B61="Sell Covered Call"),V61-Z61-J61-K61,""))</x:f>
      </x:c>
      <x:c r="AB61" s="12" t="n">
        <x:f>IF(P61="Buy to Close",(D61-R61)*100*E61-J61-K61,IF(OR(P61="Assigned",P61="Expired Worthless",P61="Called Away"),V61-J61-K61,0))</x:f>
        <x:v>0</x:v>
      </x:c>
      <x:c r="AC61" s="12" t="str">
        <x:f>IF(AND(P61="Assigned",OR(AD61="",AD61="Holding"),O61&lt;&gt;""),(O61-C61)*100*E61,IF(AND(B61="Own Shares",P61="Open",O61&lt;&gt;""),(O61-G61)*F61,""))</x:f>
      </x:c>
      <x:c r="AD61" s="11" t="n"/>
      <x:c r="AE61" s="11" t="str">
        <x:f>IF(AND(P61="Assigned",OR(AD61="",AD61="Holding")),E61*100,IF(AND(B61="Own Shares",P61="Open"),F61,""))</x:f>
      </x:c>
      <x:c r="AF61" s="12" t="str">
        <x:f>IF(AND(P61="Assigned",OR(AD61="",AD61="Holding")),C61,IF(AND(B61="Own Shares",P61="Open"),G61,""))</x:f>
      </x:c>
      <x:c r="AG61" s="12" t="str">
        <x:f>IF(AND(B61="Own Shares",P61="Sold",S61&lt;&gt;""),(S61-G61)*F61-J61-K61,IF(AND(P61="Assigned",AD61="Sold",S61&lt;&gt;""),(S61-C61)*E61*100,""))</x:f>
      </x:c>
    </x:row>
    <x:row r="62">
      <x:c r="A62" s="11" t="n"/>
      <x:c r="B62" s="11" t="n"/>
      <x:c r="C62" s="12" t="n"/>
      <x:c r="D62" s="12" t="n"/>
      <x:c r="E62" s="11" t="n"/>
      <x:c r="F62" s="11" t="n"/>
      <x:c r="G62" s="12" t="n"/>
      <x:c r="H62" s="13" t="n"/>
      <x:c r="I62" s="13" t="n"/>
      <x:c r="J62" s="12" t="n"/>
      <x:c r="K62" s="12" t="n"/>
      <x:c r="L62" s="11" t="n"/>
      <x:c r="M62" s="12" t="n"/>
      <x:c r="N62" s="11" t="n"/>
      <x:c r="O62" s="12" t="n"/>
      <x:c r="P62" s="11" t="n"/>
      <x:c r="Q62" s="13" t="n"/>
      <x:c r="R62" s="12" t="n"/>
      <x:c r="S62" s="12" t="n"/>
      <x:c r="T62" s="11" t="n"/>
      <x:c r="U62" s="11" t="n"/>
      <x:c r="V62" s="12" t="str">
        <x:f>IF(OR(B62="Sell Cash-Secured Put",B62="Sell Covered Call"),D62*100*E62,"")</x:f>
      </x:c>
      <x:c r="W62" s="12" t="str">
        <x:f>IF(AND(B62="Sell Cash-Secured Put",P62="Open"),C62*100*E62,"")</x:f>
      </x:c>
      <x:c r="X62" s="14" t="str">
        <x:f>IF(AND(B62="Sell Cash-Secured Put",M62&lt;&gt;""),(M62-C62)/M62,"")</x:f>
      </x:c>
      <x:c r="Y62" s="12" t="str">
        <x:f>IF(B62="Sell Cash-Secured Put",C62-D62,IF(B62="Sell Covered Call",C62+D62,""))</x:f>
      </x:c>
      <x:c r="Z62" s="12" t="str">
        <x:f>IF(OR(P62&lt;&gt;"Open",O62=""),"",IF(B62="Sell Cash-Secured Put",MAX(C62-O62,0)*100*E62,IF(B62="Sell Covered Call",MAX(O62-C62,0)*100*E62,"")))</x:f>
      </x:c>
      <x:c r="AA62" s="12" t="str">
        <x:f>IF(P62&lt;&gt;"Open","",IF(OR(B62="Sell Cash-Secured Put",B62="Sell Covered Call"),V62-Z62-J62-K62,""))</x:f>
      </x:c>
      <x:c r="AB62" s="12" t="n">
        <x:f>IF(P62="Buy to Close",(D62-R62)*100*E62-J62-K62,IF(OR(P62="Assigned",P62="Expired Worthless",P62="Called Away"),V62-J62-K62,0))</x:f>
        <x:v>0</x:v>
      </x:c>
      <x:c r="AC62" s="12" t="str">
        <x:f>IF(AND(P62="Assigned",OR(AD62="",AD62="Holding"),O62&lt;&gt;""),(O62-C62)*100*E62,IF(AND(B62="Own Shares",P62="Open",O62&lt;&gt;""),(O62-G62)*F62,""))</x:f>
      </x:c>
      <x:c r="AD62" s="11" t="n"/>
      <x:c r="AE62" s="11" t="str">
        <x:f>IF(AND(P62="Assigned",OR(AD62="",AD62="Holding")),E62*100,IF(AND(B62="Own Shares",P62="Open"),F62,""))</x:f>
      </x:c>
      <x:c r="AF62" s="12" t="str">
        <x:f>IF(AND(P62="Assigned",OR(AD62="",AD62="Holding")),C62,IF(AND(B62="Own Shares",P62="Open"),G62,""))</x:f>
      </x:c>
      <x:c r="AG62" s="12" t="str">
        <x:f>IF(AND(B62="Own Shares",P62="Sold",S62&lt;&gt;""),(S62-G62)*F62-J62-K62,IF(AND(P62="Assigned",AD62="Sold",S62&lt;&gt;""),(S62-C62)*E62*100,""))</x:f>
      </x:c>
    </x:row>
    <x:row r="63">
      <x:c r="A63" s="11" t="n"/>
      <x:c r="B63" s="11" t="n"/>
      <x:c r="C63" s="12" t="n"/>
      <x:c r="D63" s="12" t="n"/>
      <x:c r="E63" s="11" t="n"/>
      <x:c r="F63" s="11" t="n"/>
      <x:c r="G63" s="12" t="n"/>
      <x:c r="H63" s="13" t="n"/>
      <x:c r="I63" s="13" t="n"/>
      <x:c r="J63" s="12" t="n"/>
      <x:c r="K63" s="12" t="n"/>
      <x:c r="L63" s="11" t="n"/>
      <x:c r="M63" s="12" t="n"/>
      <x:c r="N63" s="11" t="n"/>
      <x:c r="O63" s="12" t="n"/>
      <x:c r="P63" s="11" t="n"/>
      <x:c r="Q63" s="13" t="n"/>
      <x:c r="R63" s="12" t="n"/>
      <x:c r="S63" s="12" t="n"/>
      <x:c r="T63" s="11" t="n"/>
      <x:c r="U63" s="11" t="n"/>
      <x:c r="V63" s="12" t="str">
        <x:f>IF(OR(B63="Sell Cash-Secured Put",B63="Sell Covered Call"),D63*100*E63,"")</x:f>
      </x:c>
      <x:c r="W63" s="12" t="str">
        <x:f>IF(AND(B63="Sell Cash-Secured Put",P63="Open"),C63*100*E63,"")</x:f>
      </x:c>
      <x:c r="X63" s="14" t="str">
        <x:f>IF(AND(B63="Sell Cash-Secured Put",M63&lt;&gt;""),(M63-C63)/M63,"")</x:f>
      </x:c>
      <x:c r="Y63" s="12" t="str">
        <x:f>IF(B63="Sell Cash-Secured Put",C63-D63,IF(B63="Sell Covered Call",C63+D63,""))</x:f>
      </x:c>
      <x:c r="Z63" s="12" t="str">
        <x:f>IF(OR(P63&lt;&gt;"Open",O63=""),"",IF(B63="Sell Cash-Secured Put",MAX(C63-O63,0)*100*E63,IF(B63="Sell Covered Call",MAX(O63-C63,0)*100*E63,"")))</x:f>
      </x:c>
      <x:c r="AA63" s="12" t="str">
        <x:f>IF(P63&lt;&gt;"Open","",IF(OR(B63="Sell Cash-Secured Put",B63="Sell Covered Call"),V63-Z63-J63-K63,""))</x:f>
      </x:c>
      <x:c r="AB63" s="12" t="n">
        <x:f>IF(P63="Buy to Close",(D63-R63)*100*E63-J63-K63,IF(OR(P63="Assigned",P63="Expired Worthless",P63="Called Away"),V63-J63-K63,0))</x:f>
        <x:v>0</x:v>
      </x:c>
      <x:c r="AC63" s="12" t="str">
        <x:f>IF(AND(P63="Assigned",OR(AD63="",AD63="Holding"),O63&lt;&gt;""),(O63-C63)*100*E63,IF(AND(B63="Own Shares",P63="Open",O63&lt;&gt;""),(O63-G63)*F63,""))</x:f>
      </x:c>
      <x:c r="AD63" s="11" t="n"/>
      <x:c r="AE63" s="11" t="str">
        <x:f>IF(AND(P63="Assigned",OR(AD63="",AD63="Holding")),E63*100,IF(AND(B63="Own Shares",P63="Open"),F63,""))</x:f>
      </x:c>
      <x:c r="AF63" s="12" t="str">
        <x:f>IF(AND(P63="Assigned",OR(AD63="",AD63="Holding")),C63,IF(AND(B63="Own Shares",P63="Open"),G63,""))</x:f>
      </x:c>
      <x:c r="AG63" s="12" t="str">
        <x:f>IF(AND(B63="Own Shares",P63="Sold",S63&lt;&gt;""),(S63-G63)*F63-J63-K63,IF(AND(P63="Assigned",AD63="Sold",S63&lt;&gt;""),(S63-C63)*E63*100,""))</x:f>
      </x:c>
    </x:row>
    <x:row r="64">
      <x:c r="A64" s="11" t="n"/>
      <x:c r="B64" s="11" t="n"/>
      <x:c r="C64" s="12" t="n"/>
      <x:c r="D64" s="12" t="n"/>
      <x:c r="E64" s="11" t="n"/>
      <x:c r="F64" s="11" t="n"/>
      <x:c r="G64" s="12" t="n"/>
      <x:c r="H64" s="13" t="n"/>
      <x:c r="I64" s="13" t="n"/>
      <x:c r="J64" s="12" t="n"/>
      <x:c r="K64" s="12" t="n"/>
      <x:c r="L64" s="11" t="n"/>
      <x:c r="M64" s="12" t="n"/>
      <x:c r="N64" s="11" t="n"/>
      <x:c r="O64" s="12" t="n"/>
      <x:c r="P64" s="11" t="n"/>
      <x:c r="Q64" s="13" t="n"/>
      <x:c r="R64" s="12" t="n"/>
      <x:c r="S64" s="12" t="n"/>
      <x:c r="T64" s="11" t="n"/>
      <x:c r="U64" s="11" t="n"/>
      <x:c r="V64" s="12" t="str">
        <x:f>IF(OR(B64="Sell Cash-Secured Put",B64="Sell Covered Call"),D64*100*E64,"")</x:f>
      </x:c>
      <x:c r="W64" s="12" t="str">
        <x:f>IF(AND(B64="Sell Cash-Secured Put",P64="Open"),C64*100*E64,"")</x:f>
      </x:c>
      <x:c r="X64" s="14" t="str">
        <x:f>IF(AND(B64="Sell Cash-Secured Put",M64&lt;&gt;""),(M64-C64)/M64,"")</x:f>
      </x:c>
      <x:c r="Y64" s="12" t="str">
        <x:f>IF(B64="Sell Cash-Secured Put",C64-D64,IF(B64="Sell Covered Call",C64+D64,""))</x:f>
      </x:c>
      <x:c r="Z64" s="12" t="str">
        <x:f>IF(OR(P64&lt;&gt;"Open",O64=""),"",IF(B64="Sell Cash-Secured Put",MAX(C64-O64,0)*100*E64,IF(B64="Sell Covered Call",MAX(O64-C64,0)*100*E64,"")))</x:f>
      </x:c>
      <x:c r="AA64" s="12" t="str">
        <x:f>IF(P64&lt;&gt;"Open","",IF(OR(B64="Sell Cash-Secured Put",B64="Sell Covered Call"),V64-Z64-J64-K64,""))</x:f>
      </x:c>
      <x:c r="AB64" s="12" t="n">
        <x:f>IF(P64="Buy to Close",(D64-R64)*100*E64-J64-K64,IF(OR(P64="Assigned",P64="Expired Worthless",P64="Called Away"),V64-J64-K64,0))</x:f>
        <x:v>0</x:v>
      </x:c>
      <x:c r="AC64" s="12" t="str">
        <x:f>IF(AND(P64="Assigned",OR(AD64="",AD64="Holding"),O64&lt;&gt;""),(O64-C64)*100*E64,IF(AND(B64="Own Shares",P64="Open",O64&lt;&gt;""),(O64-G64)*F64,""))</x:f>
      </x:c>
      <x:c r="AD64" s="11" t="n"/>
      <x:c r="AE64" s="11" t="str">
        <x:f>IF(AND(P64="Assigned",OR(AD64="",AD64="Holding")),E64*100,IF(AND(B64="Own Shares",P64="Open"),F64,""))</x:f>
      </x:c>
      <x:c r="AF64" s="12" t="str">
        <x:f>IF(AND(P64="Assigned",OR(AD64="",AD64="Holding")),C64,IF(AND(B64="Own Shares",P64="Open"),G64,""))</x:f>
      </x:c>
      <x:c r="AG64" s="12" t="str">
        <x:f>IF(AND(B64="Own Shares",P64="Sold",S64&lt;&gt;""),(S64-G64)*F64-J64-K64,IF(AND(P64="Assigned",AD64="Sold",S64&lt;&gt;""),(S64-C64)*E64*100,""))</x:f>
      </x:c>
    </x:row>
    <x:row r="65">
      <x:c r="A65" s="11" t="n"/>
      <x:c r="B65" s="11" t="n"/>
      <x:c r="C65" s="12" t="n"/>
      <x:c r="D65" s="12" t="n"/>
      <x:c r="E65" s="11" t="n"/>
      <x:c r="F65" s="11" t="n"/>
      <x:c r="G65" s="12" t="n"/>
      <x:c r="H65" s="13" t="n"/>
      <x:c r="I65" s="13" t="n"/>
      <x:c r="J65" s="12" t="n"/>
      <x:c r="K65" s="12" t="n"/>
      <x:c r="L65" s="11" t="n"/>
      <x:c r="M65" s="12" t="n"/>
      <x:c r="N65" s="11" t="n"/>
      <x:c r="O65" s="12" t="n"/>
      <x:c r="P65" s="11" t="n"/>
      <x:c r="Q65" s="13" t="n"/>
      <x:c r="R65" s="12" t="n"/>
      <x:c r="S65" s="12" t="n"/>
      <x:c r="T65" s="11" t="n"/>
      <x:c r="U65" s="11" t="n"/>
      <x:c r="V65" s="12" t="str">
        <x:f>IF(OR(B65="Sell Cash-Secured Put",B65="Sell Covered Call"),D65*100*E65,"")</x:f>
      </x:c>
      <x:c r="W65" s="12" t="str">
        <x:f>IF(AND(B65="Sell Cash-Secured Put",P65="Open"),C65*100*E65,"")</x:f>
      </x:c>
      <x:c r="X65" s="14" t="str">
        <x:f>IF(AND(B65="Sell Cash-Secured Put",M65&lt;&gt;""),(M65-C65)/M65,"")</x:f>
      </x:c>
      <x:c r="Y65" s="12" t="str">
        <x:f>IF(B65="Sell Cash-Secured Put",C65-D65,IF(B65="Sell Covered Call",C65+D65,""))</x:f>
      </x:c>
      <x:c r="Z65" s="12" t="str">
        <x:f>IF(OR(P65&lt;&gt;"Open",O65=""),"",IF(B65="Sell Cash-Secured Put",MAX(C65-O65,0)*100*E65,IF(B65="Sell Covered Call",MAX(O65-C65,0)*100*E65,"")))</x:f>
      </x:c>
      <x:c r="AA65" s="12" t="str">
        <x:f>IF(P65&lt;&gt;"Open","",IF(OR(B65="Sell Cash-Secured Put",B65="Sell Covered Call"),V65-Z65-J65-K65,""))</x:f>
      </x:c>
      <x:c r="AB65" s="12" t="n">
        <x:f>IF(P65="Buy to Close",(D65-R65)*100*E65-J65-K65,IF(OR(P65="Assigned",P65="Expired Worthless",P65="Called Away"),V65-J65-K65,0))</x:f>
        <x:v>0</x:v>
      </x:c>
      <x:c r="AC65" s="12" t="str">
        <x:f>IF(AND(P65="Assigned",OR(AD65="",AD65="Holding"),O65&lt;&gt;""),(O65-C65)*100*E65,IF(AND(B65="Own Shares",P65="Open",O65&lt;&gt;""),(O65-G65)*F65,""))</x:f>
      </x:c>
      <x:c r="AD65" s="11" t="n"/>
      <x:c r="AE65" s="11" t="str">
        <x:f>IF(AND(P65="Assigned",OR(AD65="",AD65="Holding")),E65*100,IF(AND(B65="Own Shares",P65="Open"),F65,""))</x:f>
      </x:c>
      <x:c r="AF65" s="12" t="str">
        <x:f>IF(AND(P65="Assigned",OR(AD65="",AD65="Holding")),C65,IF(AND(B65="Own Shares",P65="Open"),G65,""))</x:f>
      </x:c>
      <x:c r="AG65" s="12" t="str">
        <x:f>IF(AND(B65="Own Shares",P65="Sold",S65&lt;&gt;""),(S65-G65)*F65-J65-K65,IF(AND(P65="Assigned",AD65="Sold",S65&lt;&gt;""),(S65-C65)*E65*100,""))</x:f>
      </x:c>
    </x:row>
    <x:row r="66">
      <x:c r="A66" s="11" t="n"/>
      <x:c r="B66" s="11" t="n"/>
      <x:c r="C66" s="12" t="n"/>
      <x:c r="D66" s="12" t="n"/>
      <x:c r="E66" s="11" t="n"/>
      <x:c r="F66" s="11" t="n"/>
      <x:c r="G66" s="12" t="n"/>
      <x:c r="H66" s="13" t="n"/>
      <x:c r="I66" s="13" t="n"/>
      <x:c r="J66" s="12" t="n"/>
      <x:c r="K66" s="12" t="n"/>
      <x:c r="L66" s="11" t="n"/>
      <x:c r="M66" s="12" t="n"/>
      <x:c r="N66" s="11" t="n"/>
      <x:c r="O66" s="12" t="n"/>
      <x:c r="P66" s="11" t="n"/>
      <x:c r="Q66" s="13" t="n"/>
      <x:c r="R66" s="12" t="n"/>
      <x:c r="S66" s="12" t="n"/>
      <x:c r="T66" s="11" t="n"/>
      <x:c r="U66" s="11" t="n"/>
      <x:c r="V66" s="12" t="str">
        <x:f>IF(OR(B66="Sell Cash-Secured Put",B66="Sell Covered Call"),D66*100*E66,"")</x:f>
      </x:c>
      <x:c r="W66" s="12" t="str">
        <x:f>IF(AND(B66="Sell Cash-Secured Put",P66="Open"),C66*100*E66,"")</x:f>
      </x:c>
      <x:c r="X66" s="14" t="str">
        <x:f>IF(AND(B66="Sell Cash-Secured Put",M66&lt;&gt;""),(M66-C66)/M66,"")</x:f>
      </x:c>
      <x:c r="Y66" s="12" t="str">
        <x:f>IF(B66="Sell Cash-Secured Put",C66-D66,IF(B66="Sell Covered Call",C66+D66,""))</x:f>
      </x:c>
      <x:c r="Z66" s="12" t="str">
        <x:f>IF(OR(P66&lt;&gt;"Open",O66=""),"",IF(B66="Sell Cash-Secured Put",MAX(C66-O66,0)*100*E66,IF(B66="Sell Covered Call",MAX(O66-C66,0)*100*E66,"")))</x:f>
      </x:c>
      <x:c r="AA66" s="12" t="str">
        <x:f>IF(P66&lt;&gt;"Open","",IF(OR(B66="Sell Cash-Secured Put",B66="Sell Covered Call"),V66-Z66-J66-K66,""))</x:f>
      </x:c>
      <x:c r="AB66" s="12" t="n">
        <x:f>IF(P66="Buy to Close",(D66-R66)*100*E66-J66-K66,IF(OR(P66="Assigned",P66="Expired Worthless",P66="Called Away"),V66-J66-K66,0))</x:f>
        <x:v>0</x:v>
      </x:c>
      <x:c r="AC66" s="12" t="str">
        <x:f>IF(AND(P66="Assigned",OR(AD66="",AD66="Holding"),O66&lt;&gt;""),(O66-C66)*100*E66,IF(AND(B66="Own Shares",P66="Open",O66&lt;&gt;""),(O66-G66)*F66,""))</x:f>
      </x:c>
      <x:c r="AD66" s="11" t="n"/>
      <x:c r="AE66" s="11" t="str">
        <x:f>IF(AND(P66="Assigned",OR(AD66="",AD66="Holding")),E66*100,IF(AND(B66="Own Shares",P66="Open"),F66,""))</x:f>
      </x:c>
      <x:c r="AF66" s="12" t="str">
        <x:f>IF(AND(P66="Assigned",OR(AD66="",AD66="Holding")),C66,IF(AND(B66="Own Shares",P66="Open"),G66,""))</x:f>
      </x:c>
      <x:c r="AG66" s="12" t="str">
        <x:f>IF(AND(B66="Own Shares",P66="Sold",S66&lt;&gt;""),(S66-G66)*F66-J66-K66,IF(AND(P66="Assigned",AD66="Sold",S66&lt;&gt;""),(S66-C66)*E66*100,""))</x:f>
      </x:c>
    </x:row>
    <x:row r="67">
      <x:c r="A67" s="11" t="n"/>
      <x:c r="B67" s="11" t="n"/>
      <x:c r="C67" s="12" t="n"/>
      <x:c r="D67" s="12" t="n"/>
      <x:c r="E67" s="11" t="n"/>
      <x:c r="F67" s="11" t="n"/>
      <x:c r="G67" s="12" t="n"/>
      <x:c r="H67" s="13" t="n"/>
      <x:c r="I67" s="13" t="n"/>
      <x:c r="J67" s="12" t="n"/>
      <x:c r="K67" s="12" t="n"/>
      <x:c r="L67" s="11" t="n"/>
      <x:c r="M67" s="12" t="n"/>
      <x:c r="N67" s="11" t="n"/>
      <x:c r="O67" s="12" t="n"/>
      <x:c r="P67" s="11" t="n"/>
      <x:c r="Q67" s="13" t="n"/>
      <x:c r="R67" s="12" t="n"/>
      <x:c r="S67" s="12" t="n"/>
      <x:c r="T67" s="11" t="n"/>
      <x:c r="U67" s="11" t="n"/>
      <x:c r="V67" s="12" t="str">
        <x:f>IF(OR(B67="Sell Cash-Secured Put",B67="Sell Covered Call"),D67*100*E67,"")</x:f>
      </x:c>
      <x:c r="W67" s="12" t="str">
        <x:f>IF(AND(B67="Sell Cash-Secured Put",P67="Open"),C67*100*E67,"")</x:f>
      </x:c>
      <x:c r="X67" s="14" t="str">
        <x:f>IF(AND(B67="Sell Cash-Secured Put",M67&lt;&gt;""),(M67-C67)/M67,"")</x:f>
      </x:c>
      <x:c r="Y67" s="12" t="str">
        <x:f>IF(B67="Sell Cash-Secured Put",C67-D67,IF(B67="Sell Covered Call",C67+D67,""))</x:f>
      </x:c>
      <x:c r="Z67" s="12" t="str">
        <x:f>IF(OR(P67&lt;&gt;"Open",O67=""),"",IF(B67="Sell Cash-Secured Put",MAX(C67-O67,0)*100*E67,IF(B67="Sell Covered Call",MAX(O67-C67,0)*100*E67,"")))</x:f>
      </x:c>
      <x:c r="AA67" s="12" t="str">
        <x:f>IF(P67&lt;&gt;"Open","",IF(OR(B67="Sell Cash-Secured Put",B67="Sell Covered Call"),V67-Z67-J67-K67,""))</x:f>
      </x:c>
      <x:c r="AB67" s="12" t="n">
        <x:f>IF(P67="Buy to Close",(D67-R67)*100*E67-J67-K67,IF(OR(P67="Assigned",P67="Expired Worthless",P67="Called Away"),V67-J67-K67,0))</x:f>
        <x:v>0</x:v>
      </x:c>
      <x:c r="AC67" s="12" t="str">
        <x:f>IF(AND(P67="Assigned",OR(AD67="",AD67="Holding"),O67&lt;&gt;""),(O67-C67)*100*E67,IF(AND(B67="Own Shares",P67="Open",O67&lt;&gt;""),(O67-G67)*F67,""))</x:f>
      </x:c>
      <x:c r="AD67" s="11" t="n"/>
      <x:c r="AE67" s="11" t="str">
        <x:f>IF(AND(P67="Assigned",OR(AD67="",AD67="Holding")),E67*100,IF(AND(B67="Own Shares",P67="Open"),F67,""))</x:f>
      </x:c>
      <x:c r="AF67" s="12" t="str">
        <x:f>IF(AND(P67="Assigned",OR(AD67="",AD67="Holding")),C67,IF(AND(B67="Own Shares",P67="Open"),G67,""))</x:f>
      </x:c>
      <x:c r="AG67" s="12" t="str">
        <x:f>IF(AND(B67="Own Shares",P67="Sold",S67&lt;&gt;""),(S67-G67)*F67-J67-K67,IF(AND(P67="Assigned",AD67="Sold",S67&lt;&gt;""),(S67-C67)*E67*100,""))</x:f>
      </x:c>
    </x:row>
    <x:row r="68">
      <x:c r="A68" s="11" t="n"/>
      <x:c r="B68" s="11" t="n"/>
      <x:c r="C68" s="12" t="n"/>
      <x:c r="D68" s="12" t="n"/>
      <x:c r="E68" s="11" t="n"/>
      <x:c r="F68" s="11" t="n"/>
      <x:c r="G68" s="12" t="n"/>
      <x:c r="H68" s="13" t="n"/>
      <x:c r="I68" s="13" t="n"/>
      <x:c r="J68" s="12" t="n"/>
      <x:c r="K68" s="12" t="n"/>
      <x:c r="L68" s="11" t="n"/>
      <x:c r="M68" s="12" t="n"/>
      <x:c r="N68" s="11" t="n"/>
      <x:c r="O68" s="12" t="n"/>
      <x:c r="P68" s="11" t="n"/>
      <x:c r="Q68" s="13" t="n"/>
      <x:c r="R68" s="12" t="n"/>
      <x:c r="S68" s="12" t="n"/>
      <x:c r="T68" s="11" t="n"/>
      <x:c r="U68" s="11" t="n"/>
      <x:c r="V68" s="12" t="str">
        <x:f>IF(OR(B68="Sell Cash-Secured Put",B68="Sell Covered Call"),D68*100*E68,"")</x:f>
      </x:c>
      <x:c r="W68" s="12" t="str">
        <x:f>IF(AND(B68="Sell Cash-Secured Put",P68="Open"),C68*100*E68,"")</x:f>
      </x:c>
      <x:c r="X68" s="14" t="str">
        <x:f>IF(AND(B68="Sell Cash-Secured Put",M68&lt;&gt;""),(M68-C68)/M68,"")</x:f>
      </x:c>
      <x:c r="Y68" s="12" t="str">
        <x:f>IF(B68="Sell Cash-Secured Put",C68-D68,IF(B68="Sell Covered Call",C68+D68,""))</x:f>
      </x:c>
      <x:c r="Z68" s="12" t="str">
        <x:f>IF(OR(P68&lt;&gt;"Open",O68=""),"",IF(B68="Sell Cash-Secured Put",MAX(C68-O68,0)*100*E68,IF(B68="Sell Covered Call",MAX(O68-C68,0)*100*E68,"")))</x:f>
      </x:c>
      <x:c r="AA68" s="12" t="str">
        <x:f>IF(P68&lt;&gt;"Open","",IF(OR(B68="Sell Cash-Secured Put",B68="Sell Covered Call"),V68-Z68-J68-K68,""))</x:f>
      </x:c>
      <x:c r="AB68" s="12" t="n">
        <x:f>IF(P68="Buy to Close",(D68-R68)*100*E68-J68-K68,IF(OR(P68="Assigned",P68="Expired Worthless",P68="Called Away"),V68-J68-K68,0))</x:f>
        <x:v>0</x:v>
      </x:c>
      <x:c r="AC68" s="12" t="str">
        <x:f>IF(AND(P68="Assigned",OR(AD68="",AD68="Holding"),O68&lt;&gt;""),(O68-C68)*100*E68,IF(AND(B68="Own Shares",P68="Open",O68&lt;&gt;""),(O68-G68)*F68,""))</x:f>
      </x:c>
      <x:c r="AD68" s="11" t="n"/>
      <x:c r="AE68" s="11" t="str">
        <x:f>IF(AND(P68="Assigned",OR(AD68="",AD68="Holding")),E68*100,IF(AND(B68="Own Shares",P68="Open"),F68,""))</x:f>
      </x:c>
      <x:c r="AF68" s="12" t="str">
        <x:f>IF(AND(P68="Assigned",OR(AD68="",AD68="Holding")),C68,IF(AND(B68="Own Shares",P68="Open"),G68,""))</x:f>
      </x:c>
      <x:c r="AG68" s="12" t="str">
        <x:f>IF(AND(B68="Own Shares",P68="Sold",S68&lt;&gt;""),(S68-G68)*F68-J68-K68,IF(AND(P68="Assigned",AD68="Sold",S68&lt;&gt;""),(S68-C68)*E68*100,""))</x:f>
      </x:c>
    </x:row>
    <x:row r="69">
      <x:c r="A69" s="11" t="n"/>
      <x:c r="B69" s="11" t="n"/>
      <x:c r="C69" s="12" t="n"/>
      <x:c r="D69" s="12" t="n"/>
      <x:c r="E69" s="11" t="n"/>
      <x:c r="F69" s="11" t="n"/>
      <x:c r="G69" s="12" t="n"/>
      <x:c r="H69" s="13" t="n"/>
      <x:c r="I69" s="13" t="n"/>
      <x:c r="J69" s="12" t="n"/>
      <x:c r="K69" s="12" t="n"/>
      <x:c r="L69" s="11" t="n"/>
      <x:c r="M69" s="12" t="n"/>
      <x:c r="N69" s="11" t="n"/>
      <x:c r="O69" s="12" t="n"/>
      <x:c r="P69" s="11" t="n"/>
      <x:c r="Q69" s="13" t="n"/>
      <x:c r="R69" s="12" t="n"/>
      <x:c r="S69" s="12" t="n"/>
      <x:c r="T69" s="11" t="n"/>
      <x:c r="U69" s="11" t="n"/>
      <x:c r="V69" s="12" t="str">
        <x:f>IF(OR(B69="Sell Cash-Secured Put",B69="Sell Covered Call"),D69*100*E69,"")</x:f>
      </x:c>
      <x:c r="W69" s="12" t="str">
        <x:f>IF(AND(B69="Sell Cash-Secured Put",P69="Open"),C69*100*E69,"")</x:f>
      </x:c>
      <x:c r="X69" s="14" t="str">
        <x:f>IF(AND(B69="Sell Cash-Secured Put",M69&lt;&gt;""),(M69-C69)/M69,"")</x:f>
      </x:c>
      <x:c r="Y69" s="12" t="str">
        <x:f>IF(B69="Sell Cash-Secured Put",C69-D69,IF(B69="Sell Covered Call",C69+D69,""))</x:f>
      </x:c>
      <x:c r="Z69" s="12" t="str">
        <x:f>IF(OR(P69&lt;&gt;"Open",O69=""),"",IF(B69="Sell Cash-Secured Put",MAX(C69-O69,0)*100*E69,IF(B69="Sell Covered Call",MAX(O69-C69,0)*100*E69,"")))</x:f>
      </x:c>
      <x:c r="AA69" s="12" t="str">
        <x:f>IF(P69&lt;&gt;"Open","",IF(OR(B69="Sell Cash-Secured Put",B69="Sell Covered Call"),V69-Z69-J69-K69,""))</x:f>
      </x:c>
      <x:c r="AB69" s="12" t="n">
        <x:f>IF(P69="Buy to Close",(D69-R69)*100*E69-J69-K69,IF(OR(P69="Assigned",P69="Expired Worthless",P69="Called Away"),V69-J69-K69,0))</x:f>
        <x:v>0</x:v>
      </x:c>
      <x:c r="AC69" s="12" t="str">
        <x:f>IF(AND(P69="Assigned",OR(AD69="",AD69="Holding"),O69&lt;&gt;""),(O69-C69)*100*E69,IF(AND(B69="Own Shares",P69="Open",O69&lt;&gt;""),(O69-G69)*F69,""))</x:f>
      </x:c>
      <x:c r="AD69" s="11" t="n"/>
      <x:c r="AE69" s="11" t="str">
        <x:f>IF(AND(P69="Assigned",OR(AD69="",AD69="Holding")),E69*100,IF(AND(B69="Own Shares",P69="Open"),F69,""))</x:f>
      </x:c>
      <x:c r="AF69" s="12" t="str">
        <x:f>IF(AND(P69="Assigned",OR(AD69="",AD69="Holding")),C69,IF(AND(B69="Own Shares",P69="Open"),G69,""))</x:f>
      </x:c>
      <x:c r="AG69" s="12" t="str">
        <x:f>IF(AND(B69="Own Shares",P69="Sold",S69&lt;&gt;""),(S69-G69)*F69-J69-K69,IF(AND(P69="Assigned",AD69="Sold",S69&lt;&gt;""),(S69-C69)*E69*100,""))</x:f>
      </x:c>
    </x:row>
    <x:row r="70">
      <x:c r="A70" s="11" t="n"/>
      <x:c r="B70" s="11" t="n"/>
      <x:c r="C70" s="12" t="n"/>
      <x:c r="D70" s="12" t="n"/>
      <x:c r="E70" s="11" t="n"/>
      <x:c r="F70" s="11" t="n"/>
      <x:c r="G70" s="12" t="n"/>
      <x:c r="H70" s="13" t="n"/>
      <x:c r="I70" s="13" t="n"/>
      <x:c r="J70" s="12" t="n"/>
      <x:c r="K70" s="12" t="n"/>
      <x:c r="L70" s="11" t="n"/>
      <x:c r="M70" s="12" t="n"/>
      <x:c r="N70" s="11" t="n"/>
      <x:c r="O70" s="12" t="n"/>
      <x:c r="P70" s="11" t="n"/>
      <x:c r="Q70" s="13" t="n"/>
      <x:c r="R70" s="12" t="n"/>
      <x:c r="S70" s="12" t="n"/>
      <x:c r="T70" s="11" t="n"/>
      <x:c r="U70" s="11" t="n"/>
      <x:c r="V70" s="12" t="str">
        <x:f>IF(OR(B70="Sell Cash-Secured Put",B70="Sell Covered Call"),D70*100*E70,"")</x:f>
      </x:c>
      <x:c r="W70" s="12" t="str">
        <x:f>IF(AND(B70="Sell Cash-Secured Put",P70="Open"),C70*100*E70,"")</x:f>
      </x:c>
      <x:c r="X70" s="14" t="str">
        <x:f>IF(AND(B70="Sell Cash-Secured Put",M70&lt;&gt;""),(M70-C70)/M70,"")</x:f>
      </x:c>
      <x:c r="Y70" s="12" t="str">
        <x:f>IF(B70="Sell Cash-Secured Put",C70-D70,IF(B70="Sell Covered Call",C70+D70,""))</x:f>
      </x:c>
      <x:c r="Z70" s="12" t="str">
        <x:f>IF(OR(P70&lt;&gt;"Open",O70=""),"",IF(B70="Sell Cash-Secured Put",MAX(C70-O70,0)*100*E70,IF(B70="Sell Covered Call",MAX(O70-C70,0)*100*E70,"")))</x:f>
      </x:c>
      <x:c r="AA70" s="12" t="str">
        <x:f>IF(P70&lt;&gt;"Open","",IF(OR(B70="Sell Cash-Secured Put",B70="Sell Covered Call"),V70-Z70-J70-K70,""))</x:f>
      </x:c>
      <x:c r="AB70" s="12" t="n">
        <x:f>IF(P70="Buy to Close",(D70-R70)*100*E70-J70-K70,IF(OR(P70="Assigned",P70="Expired Worthless",P70="Called Away"),V70-J70-K70,0))</x:f>
        <x:v>0</x:v>
      </x:c>
      <x:c r="AC70" s="12" t="str">
        <x:f>IF(AND(P70="Assigned",OR(AD70="",AD70="Holding"),O70&lt;&gt;""),(O70-C70)*100*E70,IF(AND(B70="Own Shares",P70="Open",O70&lt;&gt;""),(O70-G70)*F70,""))</x:f>
      </x:c>
      <x:c r="AD70" s="11" t="n"/>
      <x:c r="AE70" s="11" t="str">
        <x:f>IF(AND(P70="Assigned",OR(AD70="",AD70="Holding")),E70*100,IF(AND(B70="Own Shares",P70="Open"),F70,""))</x:f>
      </x:c>
      <x:c r="AF70" s="12" t="str">
        <x:f>IF(AND(P70="Assigned",OR(AD70="",AD70="Holding")),C70,IF(AND(B70="Own Shares",P70="Open"),G70,""))</x:f>
      </x:c>
      <x:c r="AG70" s="12" t="str">
        <x:f>IF(AND(B70="Own Shares",P70="Sold",S70&lt;&gt;""),(S70-G70)*F70-J70-K70,IF(AND(P70="Assigned",AD70="Sold",S70&lt;&gt;""),(S70-C70)*E70*100,""))</x:f>
      </x:c>
    </x:row>
    <x:row r="71">
      <x:c r="A71" s="11" t="n"/>
      <x:c r="B71" s="11" t="n"/>
      <x:c r="C71" s="12" t="n"/>
      <x:c r="D71" s="12" t="n"/>
      <x:c r="E71" s="11" t="n"/>
      <x:c r="F71" s="11" t="n"/>
      <x:c r="G71" s="12" t="n"/>
      <x:c r="H71" s="13" t="n"/>
      <x:c r="I71" s="13" t="n"/>
      <x:c r="J71" s="12" t="n"/>
      <x:c r="K71" s="12" t="n"/>
      <x:c r="L71" s="11" t="n"/>
      <x:c r="M71" s="12" t="n"/>
      <x:c r="N71" s="11" t="n"/>
      <x:c r="O71" s="12" t="n"/>
      <x:c r="P71" s="11" t="n"/>
      <x:c r="Q71" s="13" t="n"/>
      <x:c r="R71" s="12" t="n"/>
      <x:c r="S71" s="12" t="n"/>
      <x:c r="T71" s="11" t="n"/>
      <x:c r="U71" s="11" t="n"/>
      <x:c r="V71" s="12" t="str">
        <x:f>IF(OR(B71="Sell Cash-Secured Put",B71="Sell Covered Call"),D71*100*E71,"")</x:f>
      </x:c>
      <x:c r="W71" s="12" t="str">
        <x:f>IF(AND(B71="Sell Cash-Secured Put",P71="Open"),C71*100*E71,"")</x:f>
      </x:c>
      <x:c r="X71" s="14" t="str">
        <x:f>IF(AND(B71="Sell Cash-Secured Put",M71&lt;&gt;""),(M71-C71)/M71,"")</x:f>
      </x:c>
      <x:c r="Y71" s="12" t="str">
        <x:f>IF(B71="Sell Cash-Secured Put",C71-D71,IF(B71="Sell Covered Call",C71+D71,""))</x:f>
      </x:c>
      <x:c r="Z71" s="12" t="str">
        <x:f>IF(OR(P71&lt;&gt;"Open",O71=""),"",IF(B71="Sell Cash-Secured Put",MAX(C71-O71,0)*100*E71,IF(B71="Sell Covered Call",MAX(O71-C71,0)*100*E71,"")))</x:f>
      </x:c>
      <x:c r="AA71" s="12" t="str">
        <x:f>IF(P71&lt;&gt;"Open","",IF(OR(B71="Sell Cash-Secured Put",B71="Sell Covered Call"),V71-Z71-J71-K71,""))</x:f>
      </x:c>
      <x:c r="AB71" s="12" t="n">
        <x:f>IF(P71="Buy to Close",(D71-R71)*100*E71-J71-K71,IF(OR(P71="Assigned",P71="Expired Worthless",P71="Called Away"),V71-J71-K71,0))</x:f>
        <x:v>0</x:v>
      </x:c>
      <x:c r="AC71" s="12" t="str">
        <x:f>IF(AND(P71="Assigned",OR(AD71="",AD71="Holding"),O71&lt;&gt;""),(O71-C71)*100*E71,IF(AND(B71="Own Shares",P71="Open",O71&lt;&gt;""),(O71-G71)*F71,""))</x:f>
      </x:c>
      <x:c r="AD71" s="11" t="n"/>
      <x:c r="AE71" s="11" t="str">
        <x:f>IF(AND(P71="Assigned",OR(AD71="",AD71="Holding")),E71*100,IF(AND(B71="Own Shares",P71="Open"),F71,""))</x:f>
      </x:c>
      <x:c r="AF71" s="12" t="str">
        <x:f>IF(AND(P71="Assigned",OR(AD71="",AD71="Holding")),C71,IF(AND(B71="Own Shares",P71="Open"),G71,""))</x:f>
      </x:c>
      <x:c r="AG71" s="12" t="str">
        <x:f>IF(AND(B71="Own Shares",P71="Sold",S71&lt;&gt;""),(S71-G71)*F71-J71-K71,IF(AND(P71="Assigned",AD71="Sold",S71&lt;&gt;""),(S71-C71)*E71*100,""))</x:f>
      </x:c>
    </x:row>
    <x:row r="72">
      <x:c r="A72" s="11" t="n"/>
      <x:c r="B72" s="11" t="n"/>
      <x:c r="C72" s="12" t="n"/>
      <x:c r="D72" s="12" t="n"/>
      <x:c r="E72" s="11" t="n"/>
      <x:c r="F72" s="11" t="n"/>
      <x:c r="G72" s="12" t="n"/>
      <x:c r="H72" s="13" t="n"/>
      <x:c r="I72" s="13" t="n"/>
      <x:c r="J72" s="12" t="n"/>
      <x:c r="K72" s="12" t="n"/>
      <x:c r="L72" s="11" t="n"/>
      <x:c r="M72" s="12" t="n"/>
      <x:c r="N72" s="11" t="n"/>
      <x:c r="O72" s="12" t="n"/>
      <x:c r="P72" s="11" t="n"/>
      <x:c r="Q72" s="13" t="n"/>
      <x:c r="R72" s="12" t="n"/>
      <x:c r="S72" s="12" t="n"/>
      <x:c r="T72" s="11" t="n"/>
      <x:c r="U72" s="11" t="n"/>
      <x:c r="V72" s="12" t="str">
        <x:f>IF(OR(B72="Sell Cash-Secured Put",B72="Sell Covered Call"),D72*100*E72,"")</x:f>
      </x:c>
      <x:c r="W72" s="12" t="str">
        <x:f>IF(AND(B72="Sell Cash-Secured Put",P72="Open"),C72*100*E72,"")</x:f>
      </x:c>
      <x:c r="X72" s="14" t="str">
        <x:f>IF(AND(B72="Sell Cash-Secured Put",M72&lt;&gt;""),(M72-C72)/M72,"")</x:f>
      </x:c>
      <x:c r="Y72" s="12" t="str">
        <x:f>IF(B72="Sell Cash-Secured Put",C72-D72,IF(B72="Sell Covered Call",C72+D72,""))</x:f>
      </x:c>
      <x:c r="Z72" s="12" t="str">
        <x:f>IF(OR(P72&lt;&gt;"Open",O72=""),"",IF(B72="Sell Cash-Secured Put",MAX(C72-O72,0)*100*E72,IF(B72="Sell Covered Call",MAX(O72-C72,0)*100*E72,"")))</x:f>
      </x:c>
      <x:c r="AA72" s="12" t="str">
        <x:f>IF(P72&lt;&gt;"Open","",IF(OR(B72="Sell Cash-Secured Put",B72="Sell Covered Call"),V72-Z72-J72-K72,""))</x:f>
      </x:c>
      <x:c r="AB72" s="12" t="n">
        <x:f>IF(P72="Buy to Close",(D72-R72)*100*E72-J72-K72,IF(OR(P72="Assigned",P72="Expired Worthless",P72="Called Away"),V72-J72-K72,0))</x:f>
        <x:v>0</x:v>
      </x:c>
      <x:c r="AC72" s="12" t="str">
        <x:f>IF(AND(P72="Assigned",OR(AD72="",AD72="Holding"),O72&lt;&gt;""),(O72-C72)*100*E72,IF(AND(B72="Own Shares",P72="Open",O72&lt;&gt;""),(O72-G72)*F72,""))</x:f>
      </x:c>
      <x:c r="AD72" s="11" t="n"/>
      <x:c r="AE72" s="11" t="str">
        <x:f>IF(AND(P72="Assigned",OR(AD72="",AD72="Holding")),E72*100,IF(AND(B72="Own Shares",P72="Open"),F72,""))</x:f>
      </x:c>
      <x:c r="AF72" s="12" t="str">
        <x:f>IF(AND(P72="Assigned",OR(AD72="",AD72="Holding")),C72,IF(AND(B72="Own Shares",P72="Open"),G72,""))</x:f>
      </x:c>
      <x:c r="AG72" s="12" t="str">
        <x:f>IF(AND(B72="Own Shares",P72="Sold",S72&lt;&gt;""),(S72-G72)*F72-J72-K72,IF(AND(P72="Assigned",AD72="Sold",S72&lt;&gt;""),(S72-C72)*E72*100,""))</x:f>
      </x:c>
    </x:row>
    <x:row r="73">
      <x:c r="A73" s="11" t="n"/>
      <x:c r="B73" s="11" t="n"/>
      <x:c r="C73" s="12" t="n"/>
      <x:c r="D73" s="12" t="n"/>
      <x:c r="E73" s="11" t="n"/>
      <x:c r="F73" s="11" t="n"/>
      <x:c r="G73" s="12" t="n"/>
      <x:c r="H73" s="13" t="n"/>
      <x:c r="I73" s="13" t="n"/>
      <x:c r="J73" s="12" t="n"/>
      <x:c r="K73" s="12" t="n"/>
      <x:c r="L73" s="11" t="n"/>
      <x:c r="M73" s="12" t="n"/>
      <x:c r="N73" s="11" t="n"/>
      <x:c r="O73" s="12" t="n"/>
      <x:c r="P73" s="11" t="n"/>
      <x:c r="Q73" s="13" t="n"/>
      <x:c r="R73" s="12" t="n"/>
      <x:c r="S73" s="12" t="n"/>
      <x:c r="T73" s="11" t="n"/>
      <x:c r="U73" s="11" t="n"/>
      <x:c r="V73" s="12" t="str">
        <x:f>IF(OR(B73="Sell Cash-Secured Put",B73="Sell Covered Call"),D73*100*E73,"")</x:f>
      </x:c>
      <x:c r="W73" s="12" t="str">
        <x:f>IF(AND(B73="Sell Cash-Secured Put",P73="Open"),C73*100*E73,"")</x:f>
      </x:c>
      <x:c r="X73" s="14" t="str">
        <x:f>IF(AND(B73="Sell Cash-Secured Put",M73&lt;&gt;""),(M73-C73)/M73,"")</x:f>
      </x:c>
      <x:c r="Y73" s="12" t="str">
        <x:f>IF(B73="Sell Cash-Secured Put",C73-D73,IF(B73="Sell Covered Call",C73+D73,""))</x:f>
      </x:c>
      <x:c r="Z73" s="12" t="str">
        <x:f>IF(OR(P73&lt;&gt;"Open",O73=""),"",IF(B73="Sell Cash-Secured Put",MAX(C73-O73,0)*100*E73,IF(B73="Sell Covered Call",MAX(O73-C73,0)*100*E73,"")))</x:f>
      </x:c>
      <x:c r="AA73" s="12" t="str">
        <x:f>IF(P73&lt;&gt;"Open","",IF(OR(B73="Sell Cash-Secured Put",B73="Sell Covered Call"),V73-Z73-J73-K73,""))</x:f>
      </x:c>
      <x:c r="AB73" s="12" t="n">
        <x:f>IF(P73="Buy to Close",(D73-R73)*100*E73-J73-K73,IF(OR(P73="Assigned",P73="Expired Worthless",P73="Called Away"),V73-J73-K73,0))</x:f>
        <x:v>0</x:v>
      </x:c>
      <x:c r="AC73" s="12" t="str">
        <x:f>IF(AND(P73="Assigned",OR(AD73="",AD73="Holding"),O73&lt;&gt;""),(O73-C73)*100*E73,IF(AND(B73="Own Shares",P73="Open",O73&lt;&gt;""),(O73-G73)*F73,""))</x:f>
      </x:c>
      <x:c r="AD73" s="11" t="n"/>
      <x:c r="AE73" s="11" t="str">
        <x:f>IF(AND(P73="Assigned",OR(AD73="",AD73="Holding")),E73*100,IF(AND(B73="Own Shares",P73="Open"),F73,""))</x:f>
      </x:c>
      <x:c r="AF73" s="12" t="str">
        <x:f>IF(AND(P73="Assigned",OR(AD73="",AD73="Holding")),C73,IF(AND(B73="Own Shares",P73="Open"),G73,""))</x:f>
      </x:c>
      <x:c r="AG73" s="12" t="str">
        <x:f>IF(AND(B73="Own Shares",P73="Sold",S73&lt;&gt;""),(S73-G73)*F73-J73-K73,IF(AND(P73="Assigned",AD73="Sold",S73&lt;&gt;""),(S73-C73)*E73*100,""))</x:f>
      </x:c>
    </x:row>
    <x:row r="74">
      <x:c r="A74" s="11" t="n"/>
      <x:c r="B74" s="11" t="n"/>
      <x:c r="C74" s="12" t="n"/>
      <x:c r="D74" s="12" t="n"/>
      <x:c r="E74" s="11" t="n"/>
      <x:c r="F74" s="11" t="n"/>
      <x:c r="G74" s="12" t="n"/>
      <x:c r="H74" s="13" t="n"/>
      <x:c r="I74" s="13" t="n"/>
      <x:c r="J74" s="12" t="n"/>
      <x:c r="K74" s="12" t="n"/>
      <x:c r="L74" s="11" t="n"/>
      <x:c r="M74" s="12" t="n"/>
      <x:c r="N74" s="11" t="n"/>
      <x:c r="O74" s="12" t="n"/>
      <x:c r="P74" s="11" t="n"/>
      <x:c r="Q74" s="13" t="n"/>
      <x:c r="R74" s="12" t="n"/>
      <x:c r="S74" s="12" t="n"/>
      <x:c r="T74" s="11" t="n"/>
      <x:c r="U74" s="11" t="n"/>
      <x:c r="V74" s="12" t="str">
        <x:f>IF(OR(B74="Sell Cash-Secured Put",B74="Sell Covered Call"),D74*100*E74,"")</x:f>
      </x:c>
      <x:c r="W74" s="12" t="str">
        <x:f>IF(AND(B74="Sell Cash-Secured Put",P74="Open"),C74*100*E74,"")</x:f>
      </x:c>
      <x:c r="X74" s="14" t="str">
        <x:f>IF(AND(B74="Sell Cash-Secured Put",M74&lt;&gt;""),(M74-C74)/M74,"")</x:f>
      </x:c>
      <x:c r="Y74" s="12" t="str">
        <x:f>IF(B74="Sell Cash-Secured Put",C74-D74,IF(B74="Sell Covered Call",C74+D74,""))</x:f>
      </x:c>
      <x:c r="Z74" s="12" t="str">
        <x:f>IF(OR(P74&lt;&gt;"Open",O74=""),"",IF(B74="Sell Cash-Secured Put",MAX(C74-O74,0)*100*E74,IF(B74="Sell Covered Call",MAX(O74-C74,0)*100*E74,"")))</x:f>
      </x:c>
      <x:c r="AA74" s="12" t="str">
        <x:f>IF(P74&lt;&gt;"Open","",IF(OR(B74="Sell Cash-Secured Put",B74="Sell Covered Call"),V74-Z74-J74-K74,""))</x:f>
      </x:c>
      <x:c r="AB74" s="12" t="n">
        <x:f>IF(P74="Buy to Close",(D74-R74)*100*E74-J74-K74,IF(OR(P74="Assigned",P74="Expired Worthless",P74="Called Away"),V74-J74-K74,0))</x:f>
        <x:v>0</x:v>
      </x:c>
      <x:c r="AC74" s="12" t="str">
        <x:f>IF(AND(P74="Assigned",OR(AD74="",AD74="Holding"),O74&lt;&gt;""),(O74-C74)*100*E74,IF(AND(B74="Own Shares",P74="Open",O74&lt;&gt;""),(O74-G74)*F74,""))</x:f>
      </x:c>
      <x:c r="AD74" s="11" t="n"/>
      <x:c r="AE74" s="11" t="str">
        <x:f>IF(AND(P74="Assigned",OR(AD74="",AD74="Holding")),E74*100,IF(AND(B74="Own Shares",P74="Open"),F74,""))</x:f>
      </x:c>
      <x:c r="AF74" s="12" t="str">
        <x:f>IF(AND(P74="Assigned",OR(AD74="",AD74="Holding")),C74,IF(AND(B74="Own Shares",P74="Open"),G74,""))</x:f>
      </x:c>
      <x:c r="AG74" s="12" t="str">
        <x:f>IF(AND(B74="Own Shares",P74="Sold",S74&lt;&gt;""),(S74-G74)*F74-J74-K74,IF(AND(P74="Assigned",AD74="Sold",S74&lt;&gt;""),(S74-C74)*E74*100,""))</x:f>
      </x:c>
    </x:row>
    <x:row r="75">
      <x:c r="A75" s="11" t="n"/>
      <x:c r="B75" s="11" t="n"/>
      <x:c r="C75" s="12" t="n"/>
      <x:c r="D75" s="12" t="n"/>
      <x:c r="E75" s="11" t="n"/>
      <x:c r="F75" s="11" t="n"/>
      <x:c r="G75" s="12" t="n"/>
      <x:c r="H75" s="13" t="n"/>
      <x:c r="I75" s="13" t="n"/>
      <x:c r="J75" s="12" t="n"/>
      <x:c r="K75" s="12" t="n"/>
      <x:c r="L75" s="11" t="n"/>
      <x:c r="M75" s="12" t="n"/>
      <x:c r="N75" s="11" t="n"/>
      <x:c r="O75" s="12" t="n"/>
      <x:c r="P75" s="11" t="n"/>
      <x:c r="Q75" s="13" t="n"/>
      <x:c r="R75" s="12" t="n"/>
      <x:c r="S75" s="12" t="n"/>
      <x:c r="T75" s="11" t="n"/>
      <x:c r="U75" s="11" t="n"/>
      <x:c r="V75" s="12" t="str">
        <x:f>IF(OR(B75="Sell Cash-Secured Put",B75="Sell Covered Call"),D75*100*E75,"")</x:f>
      </x:c>
      <x:c r="W75" s="12" t="str">
        <x:f>IF(AND(B75="Sell Cash-Secured Put",P75="Open"),C75*100*E75,"")</x:f>
      </x:c>
      <x:c r="X75" s="14" t="str">
        <x:f>IF(AND(B75="Sell Cash-Secured Put",M75&lt;&gt;""),(M75-C75)/M75,"")</x:f>
      </x:c>
      <x:c r="Y75" s="12" t="str">
        <x:f>IF(B75="Sell Cash-Secured Put",C75-D75,IF(B75="Sell Covered Call",C75+D75,""))</x:f>
      </x:c>
      <x:c r="Z75" s="12" t="str">
        <x:f>IF(OR(P75&lt;&gt;"Open",O75=""),"",IF(B75="Sell Cash-Secured Put",MAX(C75-O75,0)*100*E75,IF(B75="Sell Covered Call",MAX(O75-C75,0)*100*E75,"")))</x:f>
      </x:c>
      <x:c r="AA75" s="12" t="str">
        <x:f>IF(P75&lt;&gt;"Open","",IF(OR(B75="Sell Cash-Secured Put",B75="Sell Covered Call"),V75-Z75-J75-K75,""))</x:f>
      </x:c>
      <x:c r="AB75" s="12" t="n">
        <x:f>IF(P75="Buy to Close",(D75-R75)*100*E75-J75-K75,IF(OR(P75="Assigned",P75="Expired Worthless",P75="Called Away"),V75-J75-K75,0))</x:f>
        <x:v>0</x:v>
      </x:c>
      <x:c r="AC75" s="12" t="str">
        <x:f>IF(AND(P75="Assigned",OR(AD75="",AD75="Holding"),O75&lt;&gt;""),(O75-C75)*100*E75,IF(AND(B75="Own Shares",P75="Open",O75&lt;&gt;""),(O75-G75)*F75,""))</x:f>
      </x:c>
      <x:c r="AD75" s="11" t="n"/>
      <x:c r="AE75" s="11" t="str">
        <x:f>IF(AND(P75="Assigned",OR(AD75="",AD75="Holding")),E75*100,IF(AND(B75="Own Shares",P75="Open"),F75,""))</x:f>
      </x:c>
      <x:c r="AF75" s="12" t="str">
        <x:f>IF(AND(P75="Assigned",OR(AD75="",AD75="Holding")),C75,IF(AND(B75="Own Shares",P75="Open"),G75,""))</x:f>
      </x:c>
      <x:c r="AG75" s="12" t="str">
        <x:f>IF(AND(B75="Own Shares",P75="Sold",S75&lt;&gt;""),(S75-G75)*F75-J75-K75,IF(AND(P75="Assigned",AD75="Sold",S75&lt;&gt;""),(S75-C75)*E75*100,""))</x:f>
      </x:c>
    </x:row>
    <x:row r="76">
      <x:c r="A76" s="11" t="n"/>
      <x:c r="B76" s="11" t="n"/>
      <x:c r="C76" s="12" t="n"/>
      <x:c r="D76" s="12" t="n"/>
      <x:c r="E76" s="11" t="n"/>
      <x:c r="F76" s="11" t="n"/>
      <x:c r="G76" s="12" t="n"/>
      <x:c r="H76" s="13" t="n"/>
      <x:c r="I76" s="13" t="n"/>
      <x:c r="J76" s="12" t="n"/>
      <x:c r="K76" s="12" t="n"/>
      <x:c r="L76" s="11" t="n"/>
      <x:c r="M76" s="12" t="n"/>
      <x:c r="N76" s="11" t="n"/>
      <x:c r="O76" s="12" t="n"/>
      <x:c r="P76" s="11" t="n"/>
      <x:c r="Q76" s="13" t="n"/>
      <x:c r="R76" s="12" t="n"/>
      <x:c r="S76" s="12" t="n"/>
      <x:c r="T76" s="11" t="n"/>
      <x:c r="U76" s="11" t="n"/>
      <x:c r="V76" s="12" t="str">
        <x:f>IF(OR(B76="Sell Cash-Secured Put",B76="Sell Covered Call"),D76*100*E76,"")</x:f>
      </x:c>
      <x:c r="W76" s="12" t="str">
        <x:f>IF(AND(B76="Sell Cash-Secured Put",P76="Open"),C76*100*E76,"")</x:f>
      </x:c>
      <x:c r="X76" s="14" t="str">
        <x:f>IF(AND(B76="Sell Cash-Secured Put",M76&lt;&gt;""),(M76-C76)/M76,"")</x:f>
      </x:c>
      <x:c r="Y76" s="12" t="str">
        <x:f>IF(B76="Sell Cash-Secured Put",C76-D76,IF(B76="Sell Covered Call",C76+D76,""))</x:f>
      </x:c>
      <x:c r="Z76" s="12" t="str">
        <x:f>IF(OR(P76&lt;&gt;"Open",O76=""),"",IF(B76="Sell Cash-Secured Put",MAX(C76-O76,0)*100*E76,IF(B76="Sell Covered Call",MAX(O76-C76,0)*100*E76,"")))</x:f>
      </x:c>
      <x:c r="AA76" s="12" t="str">
        <x:f>IF(P76&lt;&gt;"Open","",IF(OR(B76="Sell Cash-Secured Put",B76="Sell Covered Call"),V76-Z76-J76-K76,""))</x:f>
      </x:c>
      <x:c r="AB76" s="12" t="n">
        <x:f>IF(P76="Buy to Close",(D76-R76)*100*E76-J76-K76,IF(OR(P76="Assigned",P76="Expired Worthless",P76="Called Away"),V76-J76-K76,0))</x:f>
        <x:v>0</x:v>
      </x:c>
      <x:c r="AC76" s="12" t="str">
        <x:f>IF(AND(P76="Assigned",OR(AD76="",AD76="Holding"),O76&lt;&gt;""),(O76-C76)*100*E76,IF(AND(B76="Own Shares",P76="Open",O76&lt;&gt;""),(O76-G76)*F76,""))</x:f>
      </x:c>
      <x:c r="AD76" s="11" t="n"/>
      <x:c r="AE76" s="11" t="str">
        <x:f>IF(AND(P76="Assigned",OR(AD76="",AD76="Holding")),E76*100,IF(AND(B76="Own Shares",P76="Open"),F76,""))</x:f>
      </x:c>
      <x:c r="AF76" s="12" t="str">
        <x:f>IF(AND(P76="Assigned",OR(AD76="",AD76="Holding")),C76,IF(AND(B76="Own Shares",P76="Open"),G76,""))</x:f>
      </x:c>
      <x:c r="AG76" s="12" t="str">
        <x:f>IF(AND(B76="Own Shares",P76="Sold",S76&lt;&gt;""),(S76-G76)*F76-J76-K76,IF(AND(P76="Assigned",AD76="Sold",S76&lt;&gt;""),(S76-C76)*E76*100,""))</x:f>
      </x:c>
    </x:row>
    <x:row r="77">
      <x:c r="A77" s="11" t="n"/>
      <x:c r="B77" s="11" t="n"/>
      <x:c r="C77" s="12" t="n"/>
      <x:c r="D77" s="12" t="n"/>
      <x:c r="E77" s="11" t="n"/>
      <x:c r="F77" s="11" t="n"/>
      <x:c r="G77" s="12" t="n"/>
      <x:c r="H77" s="13" t="n"/>
      <x:c r="I77" s="13" t="n"/>
      <x:c r="J77" s="12" t="n"/>
      <x:c r="K77" s="12" t="n"/>
      <x:c r="L77" s="11" t="n"/>
      <x:c r="M77" s="12" t="n"/>
      <x:c r="N77" s="11" t="n"/>
      <x:c r="O77" s="12" t="n"/>
      <x:c r="P77" s="11" t="n"/>
      <x:c r="Q77" s="13" t="n"/>
      <x:c r="R77" s="12" t="n"/>
      <x:c r="S77" s="12" t="n"/>
      <x:c r="T77" s="11" t="n"/>
      <x:c r="U77" s="11" t="n"/>
      <x:c r="V77" s="12" t="str">
        <x:f>IF(OR(B77="Sell Cash-Secured Put",B77="Sell Covered Call"),D77*100*E77,"")</x:f>
      </x:c>
      <x:c r="W77" s="12" t="str">
        <x:f>IF(AND(B77="Sell Cash-Secured Put",P77="Open"),C77*100*E77,"")</x:f>
      </x:c>
      <x:c r="X77" s="14" t="str">
        <x:f>IF(AND(B77="Sell Cash-Secured Put",M77&lt;&gt;""),(M77-C77)/M77,"")</x:f>
      </x:c>
      <x:c r="Y77" s="12" t="str">
        <x:f>IF(B77="Sell Cash-Secured Put",C77-D77,IF(B77="Sell Covered Call",C77+D77,""))</x:f>
      </x:c>
      <x:c r="Z77" s="12" t="str">
        <x:f>IF(OR(P77&lt;&gt;"Open",O77=""),"",IF(B77="Sell Cash-Secured Put",MAX(C77-O77,0)*100*E77,IF(B77="Sell Covered Call",MAX(O77-C77,0)*100*E77,"")))</x:f>
      </x:c>
      <x:c r="AA77" s="12" t="str">
        <x:f>IF(P77&lt;&gt;"Open","",IF(OR(B77="Sell Cash-Secured Put",B77="Sell Covered Call"),V77-Z77-J77-K77,""))</x:f>
      </x:c>
      <x:c r="AB77" s="12" t="n">
        <x:f>IF(P77="Buy to Close",(D77-R77)*100*E77-J77-K77,IF(OR(P77="Assigned",P77="Expired Worthless",P77="Called Away"),V77-J77-K77,0))</x:f>
        <x:v>0</x:v>
      </x:c>
      <x:c r="AC77" s="12" t="str">
        <x:f>IF(AND(P77="Assigned",OR(AD77="",AD77="Holding"),O77&lt;&gt;""),(O77-C77)*100*E77,IF(AND(B77="Own Shares",P77="Open",O77&lt;&gt;""),(O77-G77)*F77,""))</x:f>
      </x:c>
      <x:c r="AD77" s="11" t="n"/>
      <x:c r="AE77" s="11" t="str">
        <x:f>IF(AND(P77="Assigned",OR(AD77="",AD77="Holding")),E77*100,IF(AND(B77="Own Shares",P77="Open"),F77,""))</x:f>
      </x:c>
      <x:c r="AF77" s="12" t="str">
        <x:f>IF(AND(P77="Assigned",OR(AD77="",AD77="Holding")),C77,IF(AND(B77="Own Shares",P77="Open"),G77,""))</x:f>
      </x:c>
      <x:c r="AG77" s="12" t="str">
        <x:f>IF(AND(B77="Own Shares",P77="Sold",S77&lt;&gt;""),(S77-G77)*F77-J77-K77,IF(AND(P77="Assigned",AD77="Sold",S77&lt;&gt;""),(S77-C77)*E77*100,""))</x:f>
      </x:c>
    </x:row>
    <x:row r="78">
      <x:c r="A78" s="11" t="n"/>
      <x:c r="B78" s="11" t="n"/>
      <x:c r="C78" s="12" t="n"/>
      <x:c r="D78" s="12" t="n"/>
      <x:c r="E78" s="11" t="n"/>
      <x:c r="F78" s="11" t="n"/>
      <x:c r="G78" s="12" t="n"/>
      <x:c r="H78" s="13" t="n"/>
      <x:c r="I78" s="13" t="n"/>
      <x:c r="J78" s="12" t="n"/>
      <x:c r="K78" s="12" t="n"/>
      <x:c r="L78" s="11" t="n"/>
      <x:c r="M78" s="12" t="n"/>
      <x:c r="N78" s="11" t="n"/>
      <x:c r="O78" s="12" t="n"/>
      <x:c r="P78" s="11" t="n"/>
      <x:c r="Q78" s="13" t="n"/>
      <x:c r="R78" s="12" t="n"/>
      <x:c r="S78" s="12" t="n"/>
      <x:c r="T78" s="11" t="n"/>
      <x:c r="U78" s="11" t="n"/>
      <x:c r="V78" s="12" t="str">
        <x:f>IF(OR(B78="Sell Cash-Secured Put",B78="Sell Covered Call"),D78*100*E78,"")</x:f>
      </x:c>
      <x:c r="W78" s="12" t="str">
        <x:f>IF(AND(B78="Sell Cash-Secured Put",P78="Open"),C78*100*E78,"")</x:f>
      </x:c>
      <x:c r="X78" s="14" t="str">
        <x:f>IF(AND(B78="Sell Cash-Secured Put",M78&lt;&gt;""),(M78-C78)/M78,"")</x:f>
      </x:c>
      <x:c r="Y78" s="12" t="str">
        <x:f>IF(B78="Sell Cash-Secured Put",C78-D78,IF(B78="Sell Covered Call",C78+D78,""))</x:f>
      </x:c>
      <x:c r="Z78" s="12" t="str">
        <x:f>IF(OR(P78&lt;&gt;"Open",O78=""),"",IF(B78="Sell Cash-Secured Put",MAX(C78-O78,0)*100*E78,IF(B78="Sell Covered Call",MAX(O78-C78,0)*100*E78,"")))</x:f>
      </x:c>
      <x:c r="AA78" s="12" t="str">
        <x:f>IF(P78&lt;&gt;"Open","",IF(OR(B78="Sell Cash-Secured Put",B78="Sell Covered Call"),V78-Z78-J78-K78,""))</x:f>
      </x:c>
      <x:c r="AB78" s="12" t="n">
        <x:f>IF(P78="Buy to Close",(D78-R78)*100*E78-J78-K78,IF(OR(P78="Assigned",P78="Expired Worthless",P78="Called Away"),V78-J78-K78,0))</x:f>
        <x:v>0</x:v>
      </x:c>
      <x:c r="AC78" s="12" t="str">
        <x:f>IF(AND(P78="Assigned",OR(AD78="",AD78="Holding"),O78&lt;&gt;""),(O78-C78)*100*E78,IF(AND(B78="Own Shares",P78="Open",O78&lt;&gt;""),(O78-G78)*F78,""))</x:f>
      </x:c>
      <x:c r="AD78" s="11" t="n"/>
      <x:c r="AE78" s="11" t="str">
        <x:f>IF(AND(P78="Assigned",OR(AD78="",AD78="Holding")),E78*100,IF(AND(B78="Own Shares",P78="Open"),F78,""))</x:f>
      </x:c>
      <x:c r="AF78" s="12" t="str">
        <x:f>IF(AND(P78="Assigned",OR(AD78="",AD78="Holding")),C78,IF(AND(B78="Own Shares",P78="Open"),G78,""))</x:f>
      </x:c>
      <x:c r="AG78" s="12" t="str">
        <x:f>IF(AND(B78="Own Shares",P78="Sold",S78&lt;&gt;""),(S78-G78)*F78-J78-K78,IF(AND(P78="Assigned",AD78="Sold",S78&lt;&gt;""),(S78-C78)*E78*100,""))</x:f>
      </x:c>
    </x:row>
    <x:row r="79">
      <x:c r="A79" s="11" t="n"/>
      <x:c r="B79" s="11" t="n"/>
      <x:c r="C79" s="12" t="n"/>
      <x:c r="D79" s="12" t="n"/>
      <x:c r="E79" s="11" t="n"/>
      <x:c r="F79" s="11" t="n"/>
      <x:c r="G79" s="12" t="n"/>
      <x:c r="H79" s="13" t="n"/>
      <x:c r="I79" s="13" t="n"/>
      <x:c r="J79" s="12" t="n"/>
      <x:c r="K79" s="12" t="n"/>
      <x:c r="L79" s="11" t="n"/>
      <x:c r="M79" s="12" t="n"/>
      <x:c r="N79" s="11" t="n"/>
      <x:c r="O79" s="12" t="n"/>
      <x:c r="P79" s="11" t="n"/>
      <x:c r="Q79" s="13" t="n"/>
      <x:c r="R79" s="12" t="n"/>
      <x:c r="S79" s="12" t="n"/>
      <x:c r="T79" s="11" t="n"/>
      <x:c r="U79" s="11" t="n"/>
      <x:c r="V79" s="12" t="str">
        <x:f>IF(OR(B79="Sell Cash-Secured Put",B79="Sell Covered Call"),D79*100*E79,"")</x:f>
      </x:c>
      <x:c r="W79" s="12" t="str">
        <x:f>IF(AND(B79="Sell Cash-Secured Put",P79="Open"),C79*100*E79,"")</x:f>
      </x:c>
      <x:c r="X79" s="14" t="str">
        <x:f>IF(AND(B79="Sell Cash-Secured Put",M79&lt;&gt;""),(M79-C79)/M79,"")</x:f>
      </x:c>
      <x:c r="Y79" s="12" t="str">
        <x:f>IF(B79="Sell Cash-Secured Put",C79-D79,IF(B79="Sell Covered Call",C79+D79,""))</x:f>
      </x:c>
      <x:c r="Z79" s="12" t="str">
        <x:f>IF(OR(P79&lt;&gt;"Open",O79=""),"",IF(B79="Sell Cash-Secured Put",MAX(C79-O79,0)*100*E79,IF(B79="Sell Covered Call",MAX(O79-C79,0)*100*E79,"")))</x:f>
      </x:c>
      <x:c r="AA79" s="12" t="str">
        <x:f>IF(P79&lt;&gt;"Open","",IF(OR(B79="Sell Cash-Secured Put",B79="Sell Covered Call"),V79-Z79-J79-K79,""))</x:f>
      </x:c>
      <x:c r="AB79" s="12" t="n">
        <x:f>IF(P79="Buy to Close",(D79-R79)*100*E79-J79-K79,IF(OR(P79="Assigned",P79="Expired Worthless",P79="Called Away"),V79-J79-K79,0))</x:f>
        <x:v>0</x:v>
      </x:c>
      <x:c r="AC79" s="12" t="str">
        <x:f>IF(AND(P79="Assigned",OR(AD79="",AD79="Holding"),O79&lt;&gt;""),(O79-C79)*100*E79,IF(AND(B79="Own Shares",P79="Open",O79&lt;&gt;""),(O79-G79)*F79,""))</x:f>
      </x:c>
      <x:c r="AD79" s="11" t="n"/>
      <x:c r="AE79" s="11" t="str">
        <x:f>IF(AND(P79="Assigned",OR(AD79="",AD79="Holding")),E79*100,IF(AND(B79="Own Shares",P79="Open"),F79,""))</x:f>
      </x:c>
      <x:c r="AF79" s="12" t="str">
        <x:f>IF(AND(P79="Assigned",OR(AD79="",AD79="Holding")),C79,IF(AND(B79="Own Shares",P79="Open"),G79,""))</x:f>
      </x:c>
      <x:c r="AG79" s="12" t="str">
        <x:f>IF(AND(B79="Own Shares",P79="Sold",S79&lt;&gt;""),(S79-G79)*F79-J79-K79,IF(AND(P79="Assigned",AD79="Sold",S79&lt;&gt;""),(S79-C79)*E79*100,""))</x:f>
      </x:c>
    </x:row>
    <x:row r="80">
      <x:c r="A80" s="11" t="n"/>
      <x:c r="B80" s="11" t="n"/>
      <x:c r="C80" s="12" t="n"/>
      <x:c r="D80" s="12" t="n"/>
      <x:c r="E80" s="11" t="n"/>
      <x:c r="F80" s="11" t="n"/>
      <x:c r="G80" s="12" t="n"/>
      <x:c r="H80" s="13" t="n"/>
      <x:c r="I80" s="13" t="n"/>
      <x:c r="J80" s="12" t="n"/>
      <x:c r="K80" s="12" t="n"/>
      <x:c r="L80" s="11" t="n"/>
      <x:c r="M80" s="12" t="n"/>
      <x:c r="N80" s="11" t="n"/>
      <x:c r="O80" s="12" t="n"/>
      <x:c r="P80" s="11" t="n"/>
      <x:c r="Q80" s="13" t="n"/>
      <x:c r="R80" s="12" t="n"/>
      <x:c r="S80" s="12" t="n"/>
      <x:c r="T80" s="11" t="n"/>
      <x:c r="U80" s="11" t="n"/>
      <x:c r="V80" s="12" t="str">
        <x:f>IF(OR(B80="Sell Cash-Secured Put",B80="Sell Covered Call"),D80*100*E80,"")</x:f>
      </x:c>
      <x:c r="W80" s="12" t="str">
        <x:f>IF(AND(B80="Sell Cash-Secured Put",P80="Open"),C80*100*E80,"")</x:f>
      </x:c>
      <x:c r="X80" s="14" t="str">
        <x:f>IF(AND(B80="Sell Cash-Secured Put",M80&lt;&gt;""),(M80-C80)/M80,"")</x:f>
      </x:c>
      <x:c r="Y80" s="12" t="str">
        <x:f>IF(B80="Sell Cash-Secured Put",C80-D80,IF(B80="Sell Covered Call",C80+D80,""))</x:f>
      </x:c>
      <x:c r="Z80" s="12" t="str">
        <x:f>IF(OR(P80&lt;&gt;"Open",O80=""),"",IF(B80="Sell Cash-Secured Put",MAX(C80-O80,0)*100*E80,IF(B80="Sell Covered Call",MAX(O80-C80,0)*100*E80,"")))</x:f>
      </x:c>
      <x:c r="AA80" s="12" t="str">
        <x:f>IF(P80&lt;&gt;"Open","",IF(OR(B80="Sell Cash-Secured Put",B80="Sell Covered Call"),V80-Z80-J80-K80,""))</x:f>
      </x:c>
      <x:c r="AB80" s="12" t="n">
        <x:f>IF(P80="Buy to Close",(D80-R80)*100*E80-J80-K80,IF(OR(P80="Assigned",P80="Expired Worthless",P80="Called Away"),V80-J80-K80,0))</x:f>
        <x:v>0</x:v>
      </x:c>
      <x:c r="AC80" s="12" t="str">
        <x:f>IF(AND(P80="Assigned",OR(AD80="",AD80="Holding"),O80&lt;&gt;""),(O80-C80)*100*E80,IF(AND(B80="Own Shares",P80="Open",O80&lt;&gt;""),(O80-G80)*F80,""))</x:f>
      </x:c>
      <x:c r="AD80" s="11" t="n"/>
      <x:c r="AE80" s="11" t="str">
        <x:f>IF(AND(P80="Assigned",OR(AD80="",AD80="Holding")),E80*100,IF(AND(B80="Own Shares",P80="Open"),F80,""))</x:f>
      </x:c>
      <x:c r="AF80" s="12" t="str">
        <x:f>IF(AND(P80="Assigned",OR(AD80="",AD80="Holding")),C80,IF(AND(B80="Own Shares",P80="Open"),G80,""))</x:f>
      </x:c>
      <x:c r="AG80" s="12" t="str">
        <x:f>IF(AND(B80="Own Shares",P80="Sold",S80&lt;&gt;""),(S80-G80)*F80-J80-K80,IF(AND(P80="Assigned",AD80="Sold",S80&lt;&gt;""),(S80-C80)*E80*100,""))</x:f>
      </x:c>
    </x:row>
    <x:row r="81">
      <x:c r="A81" s="11" t="n"/>
      <x:c r="B81" s="11" t="n"/>
      <x:c r="C81" s="12" t="n"/>
      <x:c r="D81" s="12" t="n"/>
      <x:c r="E81" s="11" t="n"/>
      <x:c r="F81" s="11" t="n"/>
      <x:c r="G81" s="12" t="n"/>
      <x:c r="H81" s="13" t="n"/>
      <x:c r="I81" s="13" t="n"/>
      <x:c r="J81" s="12" t="n"/>
      <x:c r="K81" s="12" t="n"/>
      <x:c r="L81" s="11" t="n"/>
      <x:c r="M81" s="12" t="n"/>
      <x:c r="N81" s="11" t="n"/>
      <x:c r="O81" s="12" t="n"/>
      <x:c r="P81" s="11" t="n"/>
      <x:c r="Q81" s="13" t="n"/>
      <x:c r="R81" s="12" t="n"/>
      <x:c r="S81" s="12" t="n"/>
      <x:c r="T81" s="11" t="n"/>
      <x:c r="U81" s="11" t="n"/>
      <x:c r="V81" s="12" t="str">
        <x:f>IF(OR(B81="Sell Cash-Secured Put",B81="Sell Covered Call"),D81*100*E81,"")</x:f>
      </x:c>
      <x:c r="W81" s="12" t="str">
        <x:f>IF(AND(B81="Sell Cash-Secured Put",P81="Open"),C81*100*E81,"")</x:f>
      </x:c>
      <x:c r="X81" s="14" t="str">
        <x:f>IF(AND(B81="Sell Cash-Secured Put",M81&lt;&gt;""),(M81-C81)/M81,"")</x:f>
      </x:c>
      <x:c r="Y81" s="12" t="str">
        <x:f>IF(B81="Sell Cash-Secured Put",C81-D81,IF(B81="Sell Covered Call",C81+D81,""))</x:f>
      </x:c>
      <x:c r="Z81" s="12" t="str">
        <x:f>IF(OR(P81&lt;&gt;"Open",O81=""),"",IF(B81="Sell Cash-Secured Put",MAX(C81-O81,0)*100*E81,IF(B81="Sell Covered Call",MAX(O81-C81,0)*100*E81,"")))</x:f>
      </x:c>
      <x:c r="AA81" s="12" t="str">
        <x:f>IF(P81&lt;&gt;"Open","",IF(OR(B81="Sell Cash-Secured Put",B81="Sell Covered Call"),V81-Z81-J81-K81,""))</x:f>
      </x:c>
      <x:c r="AB81" s="12" t="n">
        <x:f>IF(P81="Buy to Close",(D81-R81)*100*E81-J81-K81,IF(OR(P81="Assigned",P81="Expired Worthless",P81="Called Away"),V81-J81-K81,0))</x:f>
        <x:v>0</x:v>
      </x:c>
      <x:c r="AC81" s="12" t="str">
        <x:f>IF(AND(P81="Assigned",OR(AD81="",AD81="Holding"),O81&lt;&gt;""),(O81-C81)*100*E81,IF(AND(B81="Own Shares",P81="Open",O81&lt;&gt;""),(O81-G81)*F81,""))</x:f>
      </x:c>
      <x:c r="AD81" s="11" t="n"/>
      <x:c r="AE81" s="11" t="str">
        <x:f>IF(AND(P81="Assigned",OR(AD81="",AD81="Holding")),E81*100,IF(AND(B81="Own Shares",P81="Open"),F81,""))</x:f>
      </x:c>
      <x:c r="AF81" s="12" t="str">
        <x:f>IF(AND(P81="Assigned",OR(AD81="",AD81="Holding")),C81,IF(AND(B81="Own Shares",P81="Open"),G81,""))</x:f>
      </x:c>
      <x:c r="AG81" s="12" t="str">
        <x:f>IF(AND(B81="Own Shares",P81="Sold",S81&lt;&gt;""),(S81-G81)*F81-J81-K81,IF(AND(P81="Assigned",AD81="Sold",S81&lt;&gt;""),(S81-C81)*E81*100,""))</x:f>
      </x:c>
    </x:row>
    <x:row r="82">
      <x:c r="A82" s="11" t="n"/>
      <x:c r="B82" s="11" t="n"/>
      <x:c r="C82" s="12" t="n"/>
      <x:c r="D82" s="12" t="n"/>
      <x:c r="E82" s="11" t="n"/>
      <x:c r="F82" s="11" t="n"/>
      <x:c r="G82" s="12" t="n"/>
      <x:c r="H82" s="13" t="n"/>
      <x:c r="I82" s="13" t="n"/>
      <x:c r="J82" s="12" t="n"/>
      <x:c r="K82" s="12" t="n"/>
      <x:c r="L82" s="11" t="n"/>
      <x:c r="M82" s="12" t="n"/>
      <x:c r="N82" s="11" t="n"/>
      <x:c r="O82" s="12" t="n"/>
      <x:c r="P82" s="11" t="n"/>
      <x:c r="Q82" s="13" t="n"/>
      <x:c r="R82" s="12" t="n"/>
      <x:c r="S82" s="12" t="n"/>
      <x:c r="T82" s="11" t="n"/>
      <x:c r="U82" s="11" t="n"/>
      <x:c r="V82" s="12" t="str">
        <x:f>IF(OR(B82="Sell Cash-Secured Put",B82="Sell Covered Call"),D82*100*E82,"")</x:f>
      </x:c>
      <x:c r="W82" s="12" t="str">
        <x:f>IF(AND(B82="Sell Cash-Secured Put",P82="Open"),C82*100*E82,"")</x:f>
      </x:c>
      <x:c r="X82" s="14" t="str">
        <x:f>IF(AND(B82="Sell Cash-Secured Put",M82&lt;&gt;""),(M82-C82)/M82,"")</x:f>
      </x:c>
      <x:c r="Y82" s="12" t="str">
        <x:f>IF(B82="Sell Cash-Secured Put",C82-D82,IF(B82="Sell Covered Call",C82+D82,""))</x:f>
      </x:c>
      <x:c r="Z82" s="12" t="str">
        <x:f>IF(OR(P82&lt;&gt;"Open",O82=""),"",IF(B82="Sell Cash-Secured Put",MAX(C82-O82,0)*100*E82,IF(B82="Sell Covered Call",MAX(O82-C82,0)*100*E82,"")))</x:f>
      </x:c>
      <x:c r="AA82" s="12" t="str">
        <x:f>IF(P82&lt;&gt;"Open","",IF(OR(B82="Sell Cash-Secured Put",B82="Sell Covered Call"),V82-Z82-J82-K82,""))</x:f>
      </x:c>
      <x:c r="AB82" s="12" t="n">
        <x:f>IF(P82="Buy to Close",(D82-R82)*100*E82-J82-K82,IF(OR(P82="Assigned",P82="Expired Worthless",P82="Called Away"),V82-J82-K82,0))</x:f>
        <x:v>0</x:v>
      </x:c>
      <x:c r="AC82" s="12" t="str">
        <x:f>IF(AND(P82="Assigned",OR(AD82="",AD82="Holding"),O82&lt;&gt;""),(O82-C82)*100*E82,IF(AND(B82="Own Shares",P82="Open",O82&lt;&gt;""),(O82-G82)*F82,""))</x:f>
      </x:c>
      <x:c r="AD82" s="11" t="n"/>
      <x:c r="AE82" s="11" t="str">
        <x:f>IF(AND(P82="Assigned",OR(AD82="",AD82="Holding")),E82*100,IF(AND(B82="Own Shares",P82="Open"),F82,""))</x:f>
      </x:c>
      <x:c r="AF82" s="12" t="str">
        <x:f>IF(AND(P82="Assigned",OR(AD82="",AD82="Holding")),C82,IF(AND(B82="Own Shares",P82="Open"),G82,""))</x:f>
      </x:c>
      <x:c r="AG82" s="12" t="str">
        <x:f>IF(AND(B82="Own Shares",P82="Sold",S82&lt;&gt;""),(S82-G82)*F82-J82-K82,IF(AND(P82="Assigned",AD82="Sold",S82&lt;&gt;""),(S82-C82)*E82*100,""))</x:f>
      </x:c>
    </x:row>
    <x:row r="83">
      <x:c r="A83" s="11" t="n"/>
      <x:c r="B83" s="11" t="n"/>
      <x:c r="C83" s="12" t="n"/>
      <x:c r="D83" s="12" t="n"/>
      <x:c r="E83" s="11" t="n"/>
      <x:c r="F83" s="11" t="n"/>
      <x:c r="G83" s="12" t="n"/>
      <x:c r="H83" s="13" t="n"/>
      <x:c r="I83" s="13" t="n"/>
      <x:c r="J83" s="12" t="n"/>
      <x:c r="K83" s="12" t="n"/>
      <x:c r="L83" s="11" t="n"/>
      <x:c r="M83" s="12" t="n"/>
      <x:c r="N83" s="11" t="n"/>
      <x:c r="O83" s="12" t="n"/>
      <x:c r="P83" s="11" t="n"/>
      <x:c r="Q83" s="13" t="n"/>
      <x:c r="R83" s="12" t="n"/>
      <x:c r="S83" s="12" t="n"/>
      <x:c r="T83" s="11" t="n"/>
      <x:c r="U83" s="11" t="n"/>
      <x:c r="V83" s="12" t="str">
        <x:f>IF(OR(B83="Sell Cash-Secured Put",B83="Sell Covered Call"),D83*100*E83,"")</x:f>
      </x:c>
      <x:c r="W83" s="12" t="str">
        <x:f>IF(AND(B83="Sell Cash-Secured Put",P83="Open"),C83*100*E83,"")</x:f>
      </x:c>
      <x:c r="X83" s="14" t="str">
        <x:f>IF(AND(B83="Sell Cash-Secured Put",M83&lt;&gt;""),(M83-C83)/M83,"")</x:f>
      </x:c>
      <x:c r="Y83" s="12" t="str">
        <x:f>IF(B83="Sell Cash-Secured Put",C83-D83,IF(B83="Sell Covered Call",C83+D83,""))</x:f>
      </x:c>
      <x:c r="Z83" s="12" t="str">
        <x:f>IF(OR(P83&lt;&gt;"Open",O83=""),"",IF(B83="Sell Cash-Secured Put",MAX(C83-O83,0)*100*E83,IF(B83="Sell Covered Call",MAX(O83-C83,0)*100*E83,"")))</x:f>
      </x:c>
      <x:c r="AA83" s="12" t="str">
        <x:f>IF(P83&lt;&gt;"Open","",IF(OR(B83="Sell Cash-Secured Put",B83="Sell Covered Call"),V83-Z83-J83-K83,""))</x:f>
      </x:c>
      <x:c r="AB83" s="12" t="n">
        <x:f>IF(P83="Buy to Close",(D83-R83)*100*E83-J83-K83,IF(OR(P83="Assigned",P83="Expired Worthless",P83="Called Away"),V83-J83-K83,0))</x:f>
        <x:v>0</x:v>
      </x:c>
      <x:c r="AC83" s="12" t="str">
        <x:f>IF(AND(P83="Assigned",OR(AD83="",AD83="Holding"),O83&lt;&gt;""),(O83-C83)*100*E83,IF(AND(B83="Own Shares",P83="Open",O83&lt;&gt;""),(O83-G83)*F83,""))</x:f>
      </x:c>
      <x:c r="AD83" s="11" t="n"/>
      <x:c r="AE83" s="11" t="str">
        <x:f>IF(AND(P83="Assigned",OR(AD83="",AD83="Holding")),E83*100,IF(AND(B83="Own Shares",P83="Open"),F83,""))</x:f>
      </x:c>
      <x:c r="AF83" s="12" t="str">
        <x:f>IF(AND(P83="Assigned",OR(AD83="",AD83="Holding")),C83,IF(AND(B83="Own Shares",P83="Open"),G83,""))</x:f>
      </x:c>
      <x:c r="AG83" s="12" t="str">
        <x:f>IF(AND(B83="Own Shares",P83="Sold",S83&lt;&gt;""),(S83-G83)*F83-J83-K83,IF(AND(P83="Assigned",AD83="Sold",S83&lt;&gt;""),(S83-C83)*E83*100,""))</x:f>
      </x:c>
    </x:row>
    <x:row r="84">
      <x:c r="A84" s="11" t="n"/>
      <x:c r="B84" s="11" t="n"/>
      <x:c r="C84" s="12" t="n"/>
      <x:c r="D84" s="12" t="n"/>
      <x:c r="E84" s="11" t="n"/>
      <x:c r="F84" s="11" t="n"/>
      <x:c r="G84" s="12" t="n"/>
      <x:c r="H84" s="13" t="n"/>
      <x:c r="I84" s="13" t="n"/>
      <x:c r="J84" s="12" t="n"/>
      <x:c r="K84" s="12" t="n"/>
      <x:c r="L84" s="11" t="n"/>
      <x:c r="M84" s="12" t="n"/>
      <x:c r="N84" s="11" t="n"/>
      <x:c r="O84" s="12" t="n"/>
      <x:c r="P84" s="11" t="n"/>
      <x:c r="Q84" s="13" t="n"/>
      <x:c r="R84" s="12" t="n"/>
      <x:c r="S84" s="12" t="n"/>
      <x:c r="T84" s="11" t="n"/>
      <x:c r="U84" s="11" t="n"/>
      <x:c r="V84" s="12" t="str">
        <x:f>IF(OR(B84="Sell Cash-Secured Put",B84="Sell Covered Call"),D84*100*E84,"")</x:f>
      </x:c>
      <x:c r="W84" s="12" t="str">
        <x:f>IF(AND(B84="Sell Cash-Secured Put",P84="Open"),C84*100*E84,"")</x:f>
      </x:c>
      <x:c r="X84" s="14" t="str">
        <x:f>IF(AND(B84="Sell Cash-Secured Put",M84&lt;&gt;""),(M84-C84)/M84,"")</x:f>
      </x:c>
      <x:c r="Y84" s="12" t="str">
        <x:f>IF(B84="Sell Cash-Secured Put",C84-D84,IF(B84="Sell Covered Call",C84+D84,""))</x:f>
      </x:c>
      <x:c r="Z84" s="12" t="str">
        <x:f>IF(OR(P84&lt;&gt;"Open",O84=""),"",IF(B84="Sell Cash-Secured Put",MAX(C84-O84,0)*100*E84,IF(B84="Sell Covered Call",MAX(O84-C84,0)*100*E84,"")))</x:f>
      </x:c>
      <x:c r="AA84" s="12" t="str">
        <x:f>IF(P84&lt;&gt;"Open","",IF(OR(B84="Sell Cash-Secured Put",B84="Sell Covered Call"),V84-Z84-J84-K84,""))</x:f>
      </x:c>
      <x:c r="AB84" s="12" t="n">
        <x:f>IF(P84="Buy to Close",(D84-R84)*100*E84-J84-K84,IF(OR(P84="Assigned",P84="Expired Worthless",P84="Called Away"),V84-J84-K84,0))</x:f>
        <x:v>0</x:v>
      </x:c>
      <x:c r="AC84" s="12" t="str">
        <x:f>IF(AND(P84="Assigned",OR(AD84="",AD84="Holding"),O84&lt;&gt;""),(O84-C84)*100*E84,IF(AND(B84="Own Shares",P84="Open",O84&lt;&gt;""),(O84-G84)*F84,""))</x:f>
      </x:c>
      <x:c r="AD84" s="11" t="n"/>
      <x:c r="AE84" s="11" t="str">
        <x:f>IF(AND(P84="Assigned",OR(AD84="",AD84="Holding")),E84*100,IF(AND(B84="Own Shares",P84="Open"),F84,""))</x:f>
      </x:c>
      <x:c r="AF84" s="12" t="str">
        <x:f>IF(AND(P84="Assigned",OR(AD84="",AD84="Holding")),C84,IF(AND(B84="Own Shares",P84="Open"),G84,""))</x:f>
      </x:c>
      <x:c r="AG84" s="12" t="str">
        <x:f>IF(AND(B84="Own Shares",P84="Sold",S84&lt;&gt;""),(S84-G84)*F84-J84-K84,IF(AND(P84="Assigned",AD84="Sold",S84&lt;&gt;""),(S84-C84)*E84*100,""))</x:f>
      </x:c>
    </x:row>
    <x:row r="85">
      <x:c r="A85" s="11" t="n"/>
      <x:c r="B85" s="11" t="n"/>
      <x:c r="C85" s="12" t="n"/>
      <x:c r="D85" s="12" t="n"/>
      <x:c r="E85" s="11" t="n"/>
      <x:c r="F85" s="11" t="n"/>
      <x:c r="G85" s="12" t="n"/>
      <x:c r="H85" s="13" t="n"/>
      <x:c r="I85" s="13" t="n"/>
      <x:c r="J85" s="12" t="n"/>
      <x:c r="K85" s="12" t="n"/>
      <x:c r="L85" s="11" t="n"/>
      <x:c r="M85" s="12" t="n"/>
      <x:c r="N85" s="11" t="n"/>
      <x:c r="O85" s="12" t="n"/>
      <x:c r="P85" s="11" t="n"/>
      <x:c r="Q85" s="13" t="n"/>
      <x:c r="R85" s="12" t="n"/>
      <x:c r="S85" s="12" t="n"/>
      <x:c r="T85" s="11" t="n"/>
      <x:c r="U85" s="11" t="n"/>
      <x:c r="V85" s="12" t="str">
        <x:f>IF(OR(B85="Sell Cash-Secured Put",B85="Sell Covered Call"),D85*100*E85,"")</x:f>
      </x:c>
      <x:c r="W85" s="12" t="str">
        <x:f>IF(AND(B85="Sell Cash-Secured Put",P85="Open"),C85*100*E85,"")</x:f>
      </x:c>
      <x:c r="X85" s="14" t="str">
        <x:f>IF(AND(B85="Sell Cash-Secured Put",M85&lt;&gt;""),(M85-C85)/M85,"")</x:f>
      </x:c>
      <x:c r="Y85" s="12" t="str">
        <x:f>IF(B85="Sell Cash-Secured Put",C85-D85,IF(B85="Sell Covered Call",C85+D85,""))</x:f>
      </x:c>
      <x:c r="Z85" s="12" t="str">
        <x:f>IF(OR(P85&lt;&gt;"Open",O85=""),"",IF(B85="Sell Cash-Secured Put",MAX(C85-O85,0)*100*E85,IF(B85="Sell Covered Call",MAX(O85-C85,0)*100*E85,"")))</x:f>
      </x:c>
      <x:c r="AA85" s="12" t="str">
        <x:f>IF(P85&lt;&gt;"Open","",IF(OR(B85="Sell Cash-Secured Put",B85="Sell Covered Call"),V85-Z85-J85-K85,""))</x:f>
      </x:c>
      <x:c r="AB85" s="12" t="n">
        <x:f>IF(P85="Buy to Close",(D85-R85)*100*E85-J85-K85,IF(OR(P85="Assigned",P85="Expired Worthless",P85="Called Away"),V85-J85-K85,0))</x:f>
        <x:v>0</x:v>
      </x:c>
      <x:c r="AC85" s="12" t="str">
        <x:f>IF(AND(P85="Assigned",OR(AD85="",AD85="Holding"),O85&lt;&gt;""),(O85-C85)*100*E85,IF(AND(B85="Own Shares",P85="Open",O85&lt;&gt;""),(O85-G85)*F85,""))</x:f>
      </x:c>
      <x:c r="AD85" s="11" t="n"/>
      <x:c r="AE85" s="11" t="str">
        <x:f>IF(AND(P85="Assigned",OR(AD85="",AD85="Holding")),E85*100,IF(AND(B85="Own Shares",P85="Open"),F85,""))</x:f>
      </x:c>
      <x:c r="AF85" s="12" t="str">
        <x:f>IF(AND(P85="Assigned",OR(AD85="",AD85="Holding")),C85,IF(AND(B85="Own Shares",P85="Open"),G85,""))</x:f>
      </x:c>
      <x:c r="AG85" s="12" t="str">
        <x:f>IF(AND(B85="Own Shares",P85="Sold",S85&lt;&gt;""),(S85-G85)*F85-J85-K85,IF(AND(P85="Assigned",AD85="Sold",S85&lt;&gt;""),(S85-C85)*E85*100,""))</x:f>
      </x:c>
    </x:row>
    <x:row r="86">
      <x:c r="A86" s="11" t="n"/>
      <x:c r="B86" s="11" t="n"/>
      <x:c r="C86" s="12" t="n"/>
      <x:c r="D86" s="12" t="n"/>
      <x:c r="E86" s="11" t="n"/>
      <x:c r="F86" s="11" t="n"/>
      <x:c r="G86" s="12" t="n"/>
      <x:c r="H86" s="13" t="n"/>
      <x:c r="I86" s="13" t="n"/>
      <x:c r="J86" s="12" t="n"/>
      <x:c r="K86" s="12" t="n"/>
      <x:c r="L86" s="11" t="n"/>
      <x:c r="M86" s="12" t="n"/>
      <x:c r="N86" s="11" t="n"/>
      <x:c r="O86" s="12" t="n"/>
      <x:c r="P86" s="11" t="n"/>
      <x:c r="Q86" s="13" t="n"/>
      <x:c r="R86" s="12" t="n"/>
      <x:c r="S86" s="12" t="n"/>
      <x:c r="T86" s="11" t="n"/>
      <x:c r="U86" s="11" t="n"/>
      <x:c r="V86" s="12" t="str">
        <x:f>IF(OR(B86="Sell Cash-Secured Put",B86="Sell Covered Call"),D86*100*E86,"")</x:f>
      </x:c>
      <x:c r="W86" s="12" t="str">
        <x:f>IF(AND(B86="Sell Cash-Secured Put",P86="Open"),C86*100*E86,"")</x:f>
      </x:c>
      <x:c r="X86" s="14" t="str">
        <x:f>IF(AND(B86="Sell Cash-Secured Put",M86&lt;&gt;""),(M86-C86)/M86,"")</x:f>
      </x:c>
      <x:c r="Y86" s="12" t="str">
        <x:f>IF(B86="Sell Cash-Secured Put",C86-D86,IF(B86="Sell Covered Call",C86+D86,""))</x:f>
      </x:c>
      <x:c r="Z86" s="12" t="str">
        <x:f>IF(OR(P86&lt;&gt;"Open",O86=""),"",IF(B86="Sell Cash-Secured Put",MAX(C86-O86,0)*100*E86,IF(B86="Sell Covered Call",MAX(O86-C86,0)*100*E86,"")))</x:f>
      </x:c>
      <x:c r="AA86" s="12" t="str">
        <x:f>IF(P86&lt;&gt;"Open","",IF(OR(B86="Sell Cash-Secured Put",B86="Sell Covered Call"),V86-Z86-J86-K86,""))</x:f>
      </x:c>
      <x:c r="AB86" s="12" t="n">
        <x:f>IF(P86="Buy to Close",(D86-R86)*100*E86-J86-K86,IF(OR(P86="Assigned",P86="Expired Worthless",P86="Called Away"),V86-J86-K86,0))</x:f>
        <x:v>0</x:v>
      </x:c>
      <x:c r="AC86" s="12" t="str">
        <x:f>IF(AND(P86="Assigned",OR(AD86="",AD86="Holding"),O86&lt;&gt;""),(O86-C86)*100*E86,IF(AND(B86="Own Shares",P86="Open",O86&lt;&gt;""),(O86-G86)*F86,""))</x:f>
      </x:c>
      <x:c r="AD86" s="11" t="n"/>
      <x:c r="AE86" s="11" t="str">
        <x:f>IF(AND(P86="Assigned",OR(AD86="",AD86="Holding")),E86*100,IF(AND(B86="Own Shares",P86="Open"),F86,""))</x:f>
      </x:c>
      <x:c r="AF86" s="12" t="str">
        <x:f>IF(AND(P86="Assigned",OR(AD86="",AD86="Holding")),C86,IF(AND(B86="Own Shares",P86="Open"),G86,""))</x:f>
      </x:c>
      <x:c r="AG86" s="12" t="str">
        <x:f>IF(AND(B86="Own Shares",P86="Sold",S86&lt;&gt;""),(S86-G86)*F86-J86-K86,IF(AND(P86="Assigned",AD86="Sold",S86&lt;&gt;""),(S86-C86)*E86*100,""))</x:f>
      </x:c>
    </x:row>
    <x:row r="87">
      <x:c r="A87" s="11" t="n"/>
      <x:c r="B87" s="11" t="n"/>
      <x:c r="C87" s="12" t="n"/>
      <x:c r="D87" s="12" t="n"/>
      <x:c r="E87" s="11" t="n"/>
      <x:c r="F87" s="11" t="n"/>
      <x:c r="G87" s="12" t="n"/>
      <x:c r="H87" s="13" t="n"/>
      <x:c r="I87" s="13" t="n"/>
      <x:c r="J87" s="12" t="n"/>
      <x:c r="K87" s="12" t="n"/>
      <x:c r="L87" s="11" t="n"/>
      <x:c r="M87" s="12" t="n"/>
      <x:c r="N87" s="11" t="n"/>
      <x:c r="O87" s="12" t="n"/>
      <x:c r="P87" s="11" t="n"/>
      <x:c r="Q87" s="13" t="n"/>
      <x:c r="R87" s="12" t="n"/>
      <x:c r="S87" s="12" t="n"/>
      <x:c r="T87" s="11" t="n"/>
      <x:c r="U87" s="11" t="n"/>
      <x:c r="V87" s="12" t="str">
        <x:f>IF(OR(B87="Sell Cash-Secured Put",B87="Sell Covered Call"),D87*100*E87,"")</x:f>
      </x:c>
      <x:c r="W87" s="12" t="str">
        <x:f>IF(AND(B87="Sell Cash-Secured Put",P87="Open"),C87*100*E87,"")</x:f>
      </x:c>
      <x:c r="X87" s="14" t="str">
        <x:f>IF(AND(B87="Sell Cash-Secured Put",M87&lt;&gt;""),(M87-C87)/M87,"")</x:f>
      </x:c>
      <x:c r="Y87" s="12" t="str">
        <x:f>IF(B87="Sell Cash-Secured Put",C87-D87,IF(B87="Sell Covered Call",C87+D87,""))</x:f>
      </x:c>
      <x:c r="Z87" s="12" t="str">
        <x:f>IF(OR(P87&lt;&gt;"Open",O87=""),"",IF(B87="Sell Cash-Secured Put",MAX(C87-O87,0)*100*E87,IF(B87="Sell Covered Call",MAX(O87-C87,0)*100*E87,"")))</x:f>
      </x:c>
      <x:c r="AA87" s="12" t="str">
        <x:f>IF(P87&lt;&gt;"Open","",IF(OR(B87="Sell Cash-Secured Put",B87="Sell Covered Call"),V87-Z87-J87-K87,""))</x:f>
      </x:c>
      <x:c r="AB87" s="12" t="n">
        <x:f>IF(P87="Buy to Close",(D87-R87)*100*E87-J87-K87,IF(OR(P87="Assigned",P87="Expired Worthless",P87="Called Away"),V87-J87-K87,0))</x:f>
        <x:v>0</x:v>
      </x:c>
      <x:c r="AC87" s="12" t="str">
        <x:f>IF(AND(P87="Assigned",OR(AD87="",AD87="Holding"),O87&lt;&gt;""),(O87-C87)*100*E87,IF(AND(B87="Own Shares",P87="Open",O87&lt;&gt;""),(O87-G87)*F87,""))</x:f>
      </x:c>
      <x:c r="AD87" s="11" t="n"/>
      <x:c r="AE87" s="11" t="str">
        <x:f>IF(AND(P87="Assigned",OR(AD87="",AD87="Holding")),E87*100,IF(AND(B87="Own Shares",P87="Open"),F87,""))</x:f>
      </x:c>
      <x:c r="AF87" s="12" t="str">
        <x:f>IF(AND(P87="Assigned",OR(AD87="",AD87="Holding")),C87,IF(AND(B87="Own Shares",P87="Open"),G87,""))</x:f>
      </x:c>
      <x:c r="AG87" s="12" t="str">
        <x:f>IF(AND(B87="Own Shares",P87="Sold",S87&lt;&gt;""),(S87-G87)*F87-J87-K87,IF(AND(P87="Assigned",AD87="Sold",S87&lt;&gt;""),(S87-C87)*E87*100,""))</x:f>
      </x:c>
    </x:row>
    <x:row r="88">
      <x:c r="A88" s="11" t="n"/>
      <x:c r="B88" s="11" t="n"/>
      <x:c r="C88" s="12" t="n"/>
      <x:c r="D88" s="12" t="n"/>
      <x:c r="E88" s="11" t="n"/>
      <x:c r="F88" s="11" t="n"/>
      <x:c r="G88" s="12" t="n"/>
      <x:c r="H88" s="13" t="n"/>
      <x:c r="I88" s="13" t="n"/>
      <x:c r="J88" s="12" t="n"/>
      <x:c r="K88" s="12" t="n"/>
      <x:c r="L88" s="11" t="n"/>
      <x:c r="M88" s="12" t="n"/>
      <x:c r="N88" s="11" t="n"/>
      <x:c r="O88" s="12" t="n"/>
      <x:c r="P88" s="11" t="n"/>
      <x:c r="Q88" s="13" t="n"/>
      <x:c r="R88" s="12" t="n"/>
      <x:c r="S88" s="12" t="n"/>
      <x:c r="T88" s="11" t="n"/>
      <x:c r="U88" s="11" t="n"/>
      <x:c r="V88" s="12" t="str">
        <x:f>IF(OR(B88="Sell Cash-Secured Put",B88="Sell Covered Call"),D88*100*E88,"")</x:f>
      </x:c>
      <x:c r="W88" s="12" t="str">
        <x:f>IF(AND(B88="Sell Cash-Secured Put",P88="Open"),C88*100*E88,"")</x:f>
      </x:c>
      <x:c r="X88" s="14" t="str">
        <x:f>IF(AND(B88="Sell Cash-Secured Put",M88&lt;&gt;""),(M88-C88)/M88,"")</x:f>
      </x:c>
      <x:c r="Y88" s="12" t="str">
        <x:f>IF(B88="Sell Cash-Secured Put",C88-D88,IF(B88="Sell Covered Call",C88+D88,""))</x:f>
      </x:c>
      <x:c r="Z88" s="12" t="str">
        <x:f>IF(OR(P88&lt;&gt;"Open",O88=""),"",IF(B88="Sell Cash-Secured Put",MAX(C88-O88,0)*100*E88,IF(B88="Sell Covered Call",MAX(O88-C88,0)*100*E88,"")))</x:f>
      </x:c>
      <x:c r="AA88" s="12" t="str">
        <x:f>IF(P88&lt;&gt;"Open","",IF(OR(B88="Sell Cash-Secured Put",B88="Sell Covered Call"),V88-Z88-J88-K88,""))</x:f>
      </x:c>
      <x:c r="AB88" s="12" t="n">
        <x:f>IF(P88="Buy to Close",(D88-R88)*100*E88-J88-K88,IF(OR(P88="Assigned",P88="Expired Worthless",P88="Called Away"),V88-J88-K88,0))</x:f>
        <x:v>0</x:v>
      </x:c>
      <x:c r="AC88" s="12" t="str">
        <x:f>IF(AND(P88="Assigned",OR(AD88="",AD88="Holding"),O88&lt;&gt;""),(O88-C88)*100*E88,IF(AND(B88="Own Shares",P88="Open",O88&lt;&gt;""),(O88-G88)*F88,""))</x:f>
      </x:c>
      <x:c r="AD88" s="11" t="n"/>
      <x:c r="AE88" s="11" t="str">
        <x:f>IF(AND(P88="Assigned",OR(AD88="",AD88="Holding")),E88*100,IF(AND(B88="Own Shares",P88="Open"),F88,""))</x:f>
      </x:c>
      <x:c r="AF88" s="12" t="str">
        <x:f>IF(AND(P88="Assigned",OR(AD88="",AD88="Holding")),C88,IF(AND(B88="Own Shares",P88="Open"),G88,""))</x:f>
      </x:c>
      <x:c r="AG88" s="12" t="str">
        <x:f>IF(AND(B88="Own Shares",P88="Sold",S88&lt;&gt;""),(S88-G88)*F88-J88-K88,IF(AND(P88="Assigned",AD88="Sold",S88&lt;&gt;""),(S88-C88)*E88*100,""))</x:f>
      </x:c>
    </x:row>
    <x:row r="89">
      <x:c r="A89" s="11" t="n"/>
      <x:c r="B89" s="11" t="n"/>
      <x:c r="C89" s="12" t="n"/>
      <x:c r="D89" s="12" t="n"/>
      <x:c r="E89" s="11" t="n"/>
      <x:c r="F89" s="11" t="n"/>
      <x:c r="G89" s="12" t="n"/>
      <x:c r="H89" s="13" t="n"/>
      <x:c r="I89" s="13" t="n"/>
      <x:c r="J89" s="12" t="n"/>
      <x:c r="K89" s="12" t="n"/>
      <x:c r="L89" s="11" t="n"/>
      <x:c r="M89" s="12" t="n"/>
      <x:c r="N89" s="11" t="n"/>
      <x:c r="O89" s="12" t="n"/>
      <x:c r="P89" s="11" t="n"/>
      <x:c r="Q89" s="13" t="n"/>
      <x:c r="R89" s="12" t="n"/>
      <x:c r="S89" s="12" t="n"/>
      <x:c r="T89" s="11" t="n"/>
      <x:c r="U89" s="11" t="n"/>
      <x:c r="V89" s="12" t="str">
        <x:f>IF(OR(B89="Sell Cash-Secured Put",B89="Sell Covered Call"),D89*100*E89,"")</x:f>
      </x:c>
      <x:c r="W89" s="12" t="str">
        <x:f>IF(AND(B89="Sell Cash-Secured Put",P89="Open"),C89*100*E89,"")</x:f>
      </x:c>
      <x:c r="X89" s="14" t="str">
        <x:f>IF(AND(B89="Sell Cash-Secured Put",M89&lt;&gt;""),(M89-C89)/M89,"")</x:f>
      </x:c>
      <x:c r="Y89" s="12" t="str">
        <x:f>IF(B89="Sell Cash-Secured Put",C89-D89,IF(B89="Sell Covered Call",C89+D89,""))</x:f>
      </x:c>
      <x:c r="Z89" s="12" t="str">
        <x:f>IF(OR(P89&lt;&gt;"Open",O89=""),"",IF(B89="Sell Cash-Secured Put",MAX(C89-O89,0)*100*E89,IF(B89="Sell Covered Call",MAX(O89-C89,0)*100*E89,"")))</x:f>
      </x:c>
      <x:c r="AA89" s="12" t="str">
        <x:f>IF(P89&lt;&gt;"Open","",IF(OR(B89="Sell Cash-Secured Put",B89="Sell Covered Call"),V89-Z89-J89-K89,""))</x:f>
      </x:c>
      <x:c r="AB89" s="12" t="n">
        <x:f>IF(P89="Buy to Close",(D89-R89)*100*E89-J89-K89,IF(OR(P89="Assigned",P89="Expired Worthless",P89="Called Away"),V89-J89-K89,0))</x:f>
        <x:v>0</x:v>
      </x:c>
      <x:c r="AC89" s="12" t="str">
        <x:f>IF(AND(P89="Assigned",OR(AD89="",AD89="Holding"),O89&lt;&gt;""),(O89-C89)*100*E89,IF(AND(B89="Own Shares",P89="Open",O89&lt;&gt;""),(O89-G89)*F89,""))</x:f>
      </x:c>
      <x:c r="AD89" s="11" t="n"/>
      <x:c r="AE89" s="11" t="str">
        <x:f>IF(AND(P89="Assigned",OR(AD89="",AD89="Holding")),E89*100,IF(AND(B89="Own Shares",P89="Open"),F89,""))</x:f>
      </x:c>
      <x:c r="AF89" s="12" t="str">
        <x:f>IF(AND(P89="Assigned",OR(AD89="",AD89="Holding")),C89,IF(AND(B89="Own Shares",P89="Open"),G89,""))</x:f>
      </x:c>
      <x:c r="AG89" s="12" t="str">
        <x:f>IF(AND(B89="Own Shares",P89="Sold",S89&lt;&gt;""),(S89-G89)*F89-J89-K89,IF(AND(P89="Assigned",AD89="Sold",S89&lt;&gt;""),(S89-C89)*E89*100,""))</x:f>
      </x:c>
    </x:row>
    <x:row r="90">
      <x:c r="A90" s="11" t="n"/>
      <x:c r="B90" s="11" t="n"/>
      <x:c r="C90" s="12" t="n"/>
      <x:c r="D90" s="12" t="n"/>
      <x:c r="E90" s="11" t="n"/>
      <x:c r="F90" s="11" t="n"/>
      <x:c r="G90" s="12" t="n"/>
      <x:c r="H90" s="13" t="n"/>
      <x:c r="I90" s="13" t="n"/>
      <x:c r="J90" s="12" t="n"/>
      <x:c r="K90" s="12" t="n"/>
      <x:c r="L90" s="11" t="n"/>
      <x:c r="M90" s="12" t="n"/>
      <x:c r="N90" s="11" t="n"/>
      <x:c r="O90" s="12" t="n"/>
      <x:c r="P90" s="11" t="n"/>
      <x:c r="Q90" s="13" t="n"/>
      <x:c r="R90" s="12" t="n"/>
      <x:c r="S90" s="12" t="n"/>
      <x:c r="T90" s="11" t="n"/>
      <x:c r="U90" s="11" t="n"/>
      <x:c r="V90" s="12" t="str">
        <x:f>IF(OR(B90="Sell Cash-Secured Put",B90="Sell Covered Call"),D90*100*E90,"")</x:f>
      </x:c>
      <x:c r="W90" s="12" t="str">
        <x:f>IF(AND(B90="Sell Cash-Secured Put",P90="Open"),C90*100*E90,"")</x:f>
      </x:c>
      <x:c r="X90" s="14" t="str">
        <x:f>IF(AND(B90="Sell Cash-Secured Put",M90&lt;&gt;""),(M90-C90)/M90,"")</x:f>
      </x:c>
      <x:c r="Y90" s="12" t="str">
        <x:f>IF(B90="Sell Cash-Secured Put",C90-D90,IF(B90="Sell Covered Call",C90+D90,""))</x:f>
      </x:c>
      <x:c r="Z90" s="12" t="str">
        <x:f>IF(OR(P90&lt;&gt;"Open",O90=""),"",IF(B90="Sell Cash-Secured Put",MAX(C90-O90,0)*100*E90,IF(B90="Sell Covered Call",MAX(O90-C90,0)*100*E90,"")))</x:f>
      </x:c>
      <x:c r="AA90" s="12" t="str">
        <x:f>IF(P90&lt;&gt;"Open","",IF(OR(B90="Sell Cash-Secured Put",B90="Sell Covered Call"),V90-Z90-J90-K90,""))</x:f>
      </x:c>
      <x:c r="AB90" s="12" t="n">
        <x:f>IF(P90="Buy to Close",(D90-R90)*100*E90-J90-K90,IF(OR(P90="Assigned",P90="Expired Worthless",P90="Called Away"),V90-J90-K90,0))</x:f>
        <x:v>0</x:v>
      </x:c>
      <x:c r="AC90" s="12" t="str">
        <x:f>IF(AND(P90="Assigned",OR(AD90="",AD90="Holding"),O90&lt;&gt;""),(O90-C90)*100*E90,IF(AND(B90="Own Shares",P90="Open",O90&lt;&gt;""),(O90-G90)*F90,""))</x:f>
      </x:c>
      <x:c r="AD90" s="11" t="n"/>
      <x:c r="AE90" s="11" t="str">
        <x:f>IF(AND(P90="Assigned",OR(AD90="",AD90="Holding")),E90*100,IF(AND(B90="Own Shares",P90="Open"),F90,""))</x:f>
      </x:c>
      <x:c r="AF90" s="12" t="str">
        <x:f>IF(AND(P90="Assigned",OR(AD90="",AD90="Holding")),C90,IF(AND(B90="Own Shares",P90="Open"),G90,""))</x:f>
      </x:c>
      <x:c r="AG90" s="12" t="str">
        <x:f>IF(AND(B90="Own Shares",P90="Sold",S90&lt;&gt;""),(S90-G90)*F90-J90-K90,IF(AND(P90="Assigned",AD90="Sold",S90&lt;&gt;""),(S90-C90)*E90*100,""))</x:f>
      </x:c>
    </x:row>
    <x:row r="91">
      <x:c r="A91" s="11" t="n"/>
      <x:c r="B91" s="11" t="n"/>
      <x:c r="C91" s="12" t="n"/>
      <x:c r="D91" s="12" t="n"/>
      <x:c r="E91" s="11" t="n"/>
      <x:c r="F91" s="11" t="n"/>
      <x:c r="G91" s="12" t="n"/>
      <x:c r="H91" s="13" t="n"/>
      <x:c r="I91" s="13" t="n"/>
      <x:c r="J91" s="12" t="n"/>
      <x:c r="K91" s="12" t="n"/>
      <x:c r="L91" s="11" t="n"/>
      <x:c r="M91" s="12" t="n"/>
      <x:c r="N91" s="11" t="n"/>
      <x:c r="O91" s="12" t="n"/>
      <x:c r="P91" s="11" t="n"/>
      <x:c r="Q91" s="13" t="n"/>
      <x:c r="R91" s="12" t="n"/>
      <x:c r="S91" s="12" t="n"/>
      <x:c r="T91" s="11" t="n"/>
      <x:c r="U91" s="11" t="n"/>
      <x:c r="V91" s="12" t="str">
        <x:f>IF(OR(B91="Sell Cash-Secured Put",B91="Sell Covered Call"),D91*100*E91,"")</x:f>
      </x:c>
      <x:c r="W91" s="12" t="str">
        <x:f>IF(AND(B91="Sell Cash-Secured Put",P91="Open"),C91*100*E91,"")</x:f>
      </x:c>
      <x:c r="X91" s="14" t="str">
        <x:f>IF(AND(B91="Sell Cash-Secured Put",M91&lt;&gt;""),(M91-C91)/M91,"")</x:f>
      </x:c>
      <x:c r="Y91" s="12" t="str">
        <x:f>IF(B91="Sell Cash-Secured Put",C91-D91,IF(B91="Sell Covered Call",C91+D91,""))</x:f>
      </x:c>
      <x:c r="Z91" s="12" t="str">
        <x:f>IF(OR(P91&lt;&gt;"Open",O91=""),"",IF(B91="Sell Cash-Secured Put",MAX(C91-O91,0)*100*E91,IF(B91="Sell Covered Call",MAX(O91-C91,0)*100*E91,"")))</x:f>
      </x:c>
      <x:c r="AA91" s="12" t="str">
        <x:f>IF(P91&lt;&gt;"Open","",IF(OR(B91="Sell Cash-Secured Put",B91="Sell Covered Call"),V91-Z91-J91-K91,""))</x:f>
      </x:c>
      <x:c r="AB91" s="12" t="n">
        <x:f>IF(P91="Buy to Close",(D91-R91)*100*E91-J91-K91,IF(OR(P91="Assigned",P91="Expired Worthless",P91="Called Away"),V91-J91-K91,0))</x:f>
        <x:v>0</x:v>
      </x:c>
      <x:c r="AC91" s="12" t="str">
        <x:f>IF(AND(P91="Assigned",OR(AD91="",AD91="Holding"),O91&lt;&gt;""),(O91-C91)*100*E91,IF(AND(B91="Own Shares",P91="Open",O91&lt;&gt;""),(O91-G91)*F91,""))</x:f>
      </x:c>
      <x:c r="AD91" s="11" t="n"/>
      <x:c r="AE91" s="11" t="str">
        <x:f>IF(AND(P91="Assigned",OR(AD91="",AD91="Holding")),E91*100,IF(AND(B91="Own Shares",P91="Open"),F91,""))</x:f>
      </x:c>
      <x:c r="AF91" s="12" t="str">
        <x:f>IF(AND(P91="Assigned",OR(AD91="",AD91="Holding")),C91,IF(AND(B91="Own Shares",P91="Open"),G91,""))</x:f>
      </x:c>
      <x:c r="AG91" s="12" t="str">
        <x:f>IF(AND(B91="Own Shares",P91="Sold",S91&lt;&gt;""),(S91-G91)*F91-J91-K91,IF(AND(P91="Assigned",AD91="Sold",S91&lt;&gt;""),(S91-C91)*E91*100,""))</x:f>
      </x:c>
    </x:row>
    <x:row r="92">
      <x:c r="A92" s="11" t="n"/>
      <x:c r="B92" s="11" t="n"/>
      <x:c r="C92" s="12" t="n"/>
      <x:c r="D92" s="12" t="n"/>
      <x:c r="E92" s="11" t="n"/>
      <x:c r="F92" s="11" t="n"/>
      <x:c r="G92" s="12" t="n"/>
      <x:c r="H92" s="13" t="n"/>
      <x:c r="I92" s="13" t="n"/>
      <x:c r="J92" s="12" t="n"/>
      <x:c r="K92" s="12" t="n"/>
      <x:c r="L92" s="11" t="n"/>
      <x:c r="M92" s="12" t="n"/>
      <x:c r="N92" s="11" t="n"/>
      <x:c r="O92" s="12" t="n"/>
      <x:c r="P92" s="11" t="n"/>
      <x:c r="Q92" s="13" t="n"/>
      <x:c r="R92" s="12" t="n"/>
      <x:c r="S92" s="12" t="n"/>
      <x:c r="T92" s="11" t="n"/>
      <x:c r="U92" s="11" t="n"/>
      <x:c r="V92" s="12" t="str">
        <x:f>IF(OR(B92="Sell Cash-Secured Put",B92="Sell Covered Call"),D92*100*E92,"")</x:f>
      </x:c>
      <x:c r="W92" s="12" t="str">
        <x:f>IF(AND(B92="Sell Cash-Secured Put",P92="Open"),C92*100*E92,"")</x:f>
      </x:c>
      <x:c r="X92" s="14" t="str">
        <x:f>IF(AND(B92="Sell Cash-Secured Put",M92&lt;&gt;""),(M92-C92)/M92,"")</x:f>
      </x:c>
      <x:c r="Y92" s="12" t="str">
        <x:f>IF(B92="Sell Cash-Secured Put",C92-D92,IF(B92="Sell Covered Call",C92+D92,""))</x:f>
      </x:c>
      <x:c r="Z92" s="12" t="str">
        <x:f>IF(OR(P92&lt;&gt;"Open",O92=""),"",IF(B92="Sell Cash-Secured Put",MAX(C92-O92,0)*100*E92,IF(B92="Sell Covered Call",MAX(O92-C92,0)*100*E92,"")))</x:f>
      </x:c>
      <x:c r="AA92" s="12" t="str">
        <x:f>IF(P92&lt;&gt;"Open","",IF(OR(B92="Sell Cash-Secured Put",B92="Sell Covered Call"),V92-Z92-J92-K92,""))</x:f>
      </x:c>
      <x:c r="AB92" s="12" t="n">
        <x:f>IF(P92="Buy to Close",(D92-R92)*100*E92-J92-K92,IF(OR(P92="Assigned",P92="Expired Worthless",P92="Called Away"),V92-J92-K92,0))</x:f>
        <x:v>0</x:v>
      </x:c>
      <x:c r="AC92" s="12" t="str">
        <x:f>IF(AND(P92="Assigned",OR(AD92="",AD92="Holding"),O92&lt;&gt;""),(O92-C92)*100*E92,IF(AND(B92="Own Shares",P92="Open",O92&lt;&gt;""),(O92-G92)*F92,""))</x:f>
      </x:c>
      <x:c r="AD92" s="11" t="n"/>
      <x:c r="AE92" s="11" t="str">
        <x:f>IF(AND(P92="Assigned",OR(AD92="",AD92="Holding")),E92*100,IF(AND(B92="Own Shares",P92="Open"),F92,""))</x:f>
      </x:c>
      <x:c r="AF92" s="12" t="str">
        <x:f>IF(AND(P92="Assigned",OR(AD92="",AD92="Holding")),C92,IF(AND(B92="Own Shares",P92="Open"),G92,""))</x:f>
      </x:c>
      <x:c r="AG92" s="12" t="str">
        <x:f>IF(AND(B92="Own Shares",P92="Sold",S92&lt;&gt;""),(S92-G92)*F92-J92-K92,IF(AND(P92="Assigned",AD92="Sold",S92&lt;&gt;""),(S92-C92)*E92*100,""))</x:f>
      </x:c>
    </x:row>
    <x:row r="93">
      <x:c r="A93" s="11" t="n"/>
      <x:c r="B93" s="11" t="n"/>
      <x:c r="C93" s="12" t="n"/>
      <x:c r="D93" s="12" t="n"/>
      <x:c r="E93" s="11" t="n"/>
      <x:c r="F93" s="11" t="n"/>
      <x:c r="G93" s="12" t="n"/>
      <x:c r="H93" s="13" t="n"/>
      <x:c r="I93" s="13" t="n"/>
      <x:c r="J93" s="12" t="n"/>
      <x:c r="K93" s="12" t="n"/>
      <x:c r="L93" s="11" t="n"/>
      <x:c r="M93" s="12" t="n"/>
      <x:c r="N93" s="11" t="n"/>
      <x:c r="O93" s="12" t="n"/>
      <x:c r="P93" s="11" t="n"/>
      <x:c r="Q93" s="13" t="n"/>
      <x:c r="R93" s="12" t="n"/>
      <x:c r="S93" s="12" t="n"/>
      <x:c r="T93" s="11" t="n"/>
      <x:c r="U93" s="11" t="n"/>
      <x:c r="V93" s="12" t="str">
        <x:f>IF(OR(B93="Sell Cash-Secured Put",B93="Sell Covered Call"),D93*100*E93,"")</x:f>
      </x:c>
      <x:c r="W93" s="12" t="str">
        <x:f>IF(AND(B93="Sell Cash-Secured Put",P93="Open"),C93*100*E93,"")</x:f>
      </x:c>
      <x:c r="X93" s="14" t="str">
        <x:f>IF(AND(B93="Sell Cash-Secured Put",M93&lt;&gt;""),(M93-C93)/M93,"")</x:f>
      </x:c>
      <x:c r="Y93" s="12" t="str">
        <x:f>IF(B93="Sell Cash-Secured Put",C93-D93,IF(B93="Sell Covered Call",C93+D93,""))</x:f>
      </x:c>
      <x:c r="Z93" s="12" t="str">
        <x:f>IF(OR(P93&lt;&gt;"Open",O93=""),"",IF(B93="Sell Cash-Secured Put",MAX(C93-O93,0)*100*E93,IF(B93="Sell Covered Call",MAX(O93-C93,0)*100*E93,"")))</x:f>
      </x:c>
      <x:c r="AA93" s="12" t="str">
        <x:f>IF(P93&lt;&gt;"Open","",IF(OR(B93="Sell Cash-Secured Put",B93="Sell Covered Call"),V93-Z93-J93-K93,""))</x:f>
      </x:c>
      <x:c r="AB93" s="12" t="n">
        <x:f>IF(P93="Buy to Close",(D93-R93)*100*E93-J93-K93,IF(OR(P93="Assigned",P93="Expired Worthless",P93="Called Away"),V93-J93-K93,0))</x:f>
        <x:v>0</x:v>
      </x:c>
      <x:c r="AC93" s="12" t="str">
        <x:f>IF(AND(P93="Assigned",OR(AD93="",AD93="Holding"),O93&lt;&gt;""),(O93-C93)*100*E93,IF(AND(B93="Own Shares",P93="Open",O93&lt;&gt;""),(O93-G93)*F93,""))</x:f>
      </x:c>
      <x:c r="AD93" s="11" t="n"/>
      <x:c r="AE93" s="11" t="str">
        <x:f>IF(AND(P93="Assigned",OR(AD93="",AD93="Holding")),E93*100,IF(AND(B93="Own Shares",P93="Open"),F93,""))</x:f>
      </x:c>
      <x:c r="AF93" s="12" t="str">
        <x:f>IF(AND(P93="Assigned",OR(AD93="",AD93="Holding")),C93,IF(AND(B93="Own Shares",P93="Open"),G93,""))</x:f>
      </x:c>
      <x:c r="AG93" s="12" t="str">
        <x:f>IF(AND(B93="Own Shares",P93="Sold",S93&lt;&gt;""),(S93-G93)*F93-J93-K93,IF(AND(P93="Assigned",AD93="Sold",S93&lt;&gt;""),(S93-C93)*E93*100,""))</x:f>
      </x:c>
    </x:row>
    <x:row r="94">
      <x:c r="A94" s="11" t="n"/>
      <x:c r="B94" s="11" t="n"/>
      <x:c r="C94" s="12" t="n"/>
      <x:c r="D94" s="12" t="n"/>
      <x:c r="E94" s="11" t="n"/>
      <x:c r="F94" s="11" t="n"/>
      <x:c r="G94" s="12" t="n"/>
      <x:c r="H94" s="13" t="n"/>
      <x:c r="I94" s="13" t="n"/>
      <x:c r="J94" s="12" t="n"/>
      <x:c r="K94" s="12" t="n"/>
      <x:c r="L94" s="11" t="n"/>
      <x:c r="M94" s="12" t="n"/>
      <x:c r="N94" s="11" t="n"/>
      <x:c r="O94" s="12" t="n"/>
      <x:c r="P94" s="11" t="n"/>
      <x:c r="Q94" s="13" t="n"/>
      <x:c r="R94" s="12" t="n"/>
      <x:c r="S94" s="12" t="n"/>
      <x:c r="T94" s="11" t="n"/>
      <x:c r="U94" s="11" t="n"/>
      <x:c r="V94" s="12" t="str">
        <x:f>IF(OR(B94="Sell Cash-Secured Put",B94="Sell Covered Call"),D94*100*E94,"")</x:f>
      </x:c>
      <x:c r="W94" s="12" t="str">
        <x:f>IF(AND(B94="Sell Cash-Secured Put",P94="Open"),C94*100*E94,"")</x:f>
      </x:c>
      <x:c r="X94" s="14" t="str">
        <x:f>IF(AND(B94="Sell Cash-Secured Put",M94&lt;&gt;""),(M94-C94)/M94,"")</x:f>
      </x:c>
      <x:c r="Y94" s="12" t="str">
        <x:f>IF(B94="Sell Cash-Secured Put",C94-D94,IF(B94="Sell Covered Call",C94+D94,""))</x:f>
      </x:c>
      <x:c r="Z94" s="12" t="str">
        <x:f>IF(OR(P94&lt;&gt;"Open",O94=""),"",IF(B94="Sell Cash-Secured Put",MAX(C94-O94,0)*100*E94,IF(B94="Sell Covered Call",MAX(O94-C94,0)*100*E94,"")))</x:f>
      </x:c>
      <x:c r="AA94" s="12" t="str">
        <x:f>IF(P94&lt;&gt;"Open","",IF(OR(B94="Sell Cash-Secured Put",B94="Sell Covered Call"),V94-Z94-J94-K94,""))</x:f>
      </x:c>
      <x:c r="AB94" s="12" t="n">
        <x:f>IF(P94="Buy to Close",(D94-R94)*100*E94-J94-K94,IF(OR(P94="Assigned",P94="Expired Worthless",P94="Called Away"),V94-J94-K94,0))</x:f>
        <x:v>0</x:v>
      </x:c>
      <x:c r="AC94" s="12" t="str">
        <x:f>IF(AND(P94="Assigned",OR(AD94="",AD94="Holding"),O94&lt;&gt;""),(O94-C94)*100*E94,IF(AND(B94="Own Shares",P94="Open",O94&lt;&gt;""),(O94-G94)*F94,""))</x:f>
      </x:c>
      <x:c r="AD94" s="11" t="n"/>
      <x:c r="AE94" s="11" t="str">
        <x:f>IF(AND(P94="Assigned",OR(AD94="",AD94="Holding")),E94*100,IF(AND(B94="Own Shares",P94="Open"),F94,""))</x:f>
      </x:c>
      <x:c r="AF94" s="12" t="str">
        <x:f>IF(AND(P94="Assigned",OR(AD94="",AD94="Holding")),C94,IF(AND(B94="Own Shares",P94="Open"),G94,""))</x:f>
      </x:c>
      <x:c r="AG94" s="12" t="str">
        <x:f>IF(AND(B94="Own Shares",P94="Sold",S94&lt;&gt;""),(S94-G94)*F94-J94-K94,IF(AND(P94="Assigned",AD94="Sold",S94&lt;&gt;""),(S94-C94)*E94*100,""))</x:f>
      </x:c>
    </x:row>
    <x:row r="95">
      <x:c r="A95" s="11" t="n"/>
      <x:c r="B95" s="11" t="n"/>
      <x:c r="C95" s="12" t="n"/>
      <x:c r="D95" s="12" t="n"/>
      <x:c r="E95" s="11" t="n"/>
      <x:c r="F95" s="11" t="n"/>
      <x:c r="G95" s="12" t="n"/>
      <x:c r="H95" s="13" t="n"/>
      <x:c r="I95" s="13" t="n"/>
      <x:c r="J95" s="12" t="n"/>
      <x:c r="K95" s="12" t="n"/>
      <x:c r="L95" s="11" t="n"/>
      <x:c r="M95" s="12" t="n"/>
      <x:c r="N95" s="11" t="n"/>
      <x:c r="O95" s="12" t="n"/>
      <x:c r="P95" s="11" t="n"/>
      <x:c r="Q95" s="13" t="n"/>
      <x:c r="R95" s="12" t="n"/>
      <x:c r="S95" s="12" t="n"/>
      <x:c r="T95" s="11" t="n"/>
      <x:c r="U95" s="11" t="n"/>
      <x:c r="V95" s="12" t="str">
        <x:f>IF(OR(B95="Sell Cash-Secured Put",B95="Sell Covered Call"),D95*100*E95,"")</x:f>
      </x:c>
      <x:c r="W95" s="12" t="str">
        <x:f>IF(AND(B95="Sell Cash-Secured Put",P95="Open"),C95*100*E95,"")</x:f>
      </x:c>
      <x:c r="X95" s="14" t="str">
        <x:f>IF(AND(B95="Sell Cash-Secured Put",M95&lt;&gt;""),(M95-C95)/M95,"")</x:f>
      </x:c>
      <x:c r="Y95" s="12" t="str">
        <x:f>IF(B95="Sell Cash-Secured Put",C95-D95,IF(B95="Sell Covered Call",C95+D95,""))</x:f>
      </x:c>
      <x:c r="Z95" s="12" t="str">
        <x:f>IF(OR(P95&lt;&gt;"Open",O95=""),"",IF(B95="Sell Cash-Secured Put",MAX(C95-O95,0)*100*E95,IF(B95="Sell Covered Call",MAX(O95-C95,0)*100*E95,"")))</x:f>
      </x:c>
      <x:c r="AA95" s="12" t="str">
        <x:f>IF(P95&lt;&gt;"Open","",IF(OR(B95="Sell Cash-Secured Put",B95="Sell Covered Call"),V95-Z95-J95-K95,""))</x:f>
      </x:c>
      <x:c r="AB95" s="12" t="n">
        <x:f>IF(P95="Buy to Close",(D95-R95)*100*E95-J95-K95,IF(OR(P95="Assigned",P95="Expired Worthless",P95="Called Away"),V95-J95-K95,0))</x:f>
        <x:v>0</x:v>
      </x:c>
      <x:c r="AC95" s="12" t="str">
        <x:f>IF(AND(P95="Assigned",OR(AD95="",AD95="Holding"),O95&lt;&gt;""),(O95-C95)*100*E95,IF(AND(B95="Own Shares",P95="Open",O95&lt;&gt;""),(O95-G95)*F95,""))</x:f>
      </x:c>
      <x:c r="AD95" s="11" t="n"/>
      <x:c r="AE95" s="11" t="str">
        <x:f>IF(AND(P95="Assigned",OR(AD95="",AD95="Holding")),E95*100,IF(AND(B95="Own Shares",P95="Open"),F95,""))</x:f>
      </x:c>
      <x:c r="AF95" s="12" t="str">
        <x:f>IF(AND(P95="Assigned",OR(AD95="",AD95="Holding")),C95,IF(AND(B95="Own Shares",P95="Open"),G95,""))</x:f>
      </x:c>
      <x:c r="AG95" s="12" t="str">
        <x:f>IF(AND(B95="Own Shares",P95="Sold",S95&lt;&gt;""),(S95-G95)*F95-J95-K95,IF(AND(P95="Assigned",AD95="Sold",S95&lt;&gt;""),(S95-C95)*E95*100,""))</x:f>
      </x:c>
    </x:row>
    <x:row r="96">
      <x:c r="A96" s="11" t="n"/>
      <x:c r="B96" s="11" t="n"/>
      <x:c r="C96" s="12" t="n"/>
      <x:c r="D96" s="12" t="n"/>
      <x:c r="E96" s="11" t="n"/>
      <x:c r="F96" s="11" t="n"/>
      <x:c r="G96" s="12" t="n"/>
      <x:c r="H96" s="13" t="n"/>
      <x:c r="I96" s="13" t="n"/>
      <x:c r="J96" s="12" t="n"/>
      <x:c r="K96" s="12" t="n"/>
      <x:c r="L96" s="11" t="n"/>
      <x:c r="M96" s="12" t="n"/>
      <x:c r="N96" s="11" t="n"/>
      <x:c r="O96" s="12" t="n"/>
      <x:c r="P96" s="11" t="n"/>
      <x:c r="Q96" s="13" t="n"/>
      <x:c r="R96" s="12" t="n"/>
      <x:c r="S96" s="12" t="n"/>
      <x:c r="T96" s="11" t="n"/>
      <x:c r="U96" s="11" t="n"/>
      <x:c r="V96" s="12" t="str">
        <x:f>IF(OR(B96="Sell Cash-Secured Put",B96="Sell Covered Call"),D96*100*E96,"")</x:f>
      </x:c>
      <x:c r="W96" s="12" t="str">
        <x:f>IF(AND(B96="Sell Cash-Secured Put",P96="Open"),C96*100*E96,"")</x:f>
      </x:c>
      <x:c r="X96" s="14" t="str">
        <x:f>IF(AND(B96="Sell Cash-Secured Put",M96&lt;&gt;""),(M96-C96)/M96,"")</x:f>
      </x:c>
      <x:c r="Y96" s="12" t="str">
        <x:f>IF(B96="Sell Cash-Secured Put",C96-D96,IF(B96="Sell Covered Call",C96+D96,""))</x:f>
      </x:c>
      <x:c r="Z96" s="12" t="str">
        <x:f>IF(OR(P96&lt;&gt;"Open",O96=""),"",IF(B96="Sell Cash-Secured Put",MAX(C96-O96,0)*100*E96,IF(B96="Sell Covered Call",MAX(O96-C96,0)*100*E96,"")))</x:f>
      </x:c>
      <x:c r="AA96" s="12" t="str">
        <x:f>IF(P96&lt;&gt;"Open","",IF(OR(B96="Sell Cash-Secured Put",B96="Sell Covered Call"),V96-Z96-J96-K96,""))</x:f>
      </x:c>
      <x:c r="AB96" s="12" t="n">
        <x:f>IF(P96="Buy to Close",(D96-R96)*100*E96-J96-K96,IF(OR(P96="Assigned",P96="Expired Worthless",P96="Called Away"),V96-J96-K96,0))</x:f>
        <x:v>0</x:v>
      </x:c>
      <x:c r="AC96" s="12" t="str">
        <x:f>IF(AND(P96="Assigned",OR(AD96="",AD96="Holding"),O96&lt;&gt;""),(O96-C96)*100*E96,IF(AND(B96="Own Shares",P96="Open",O96&lt;&gt;""),(O96-G96)*F96,""))</x:f>
      </x:c>
      <x:c r="AD96" s="11" t="n"/>
      <x:c r="AE96" s="11" t="str">
        <x:f>IF(AND(P96="Assigned",OR(AD96="",AD96="Holding")),E96*100,IF(AND(B96="Own Shares",P96="Open"),F96,""))</x:f>
      </x:c>
      <x:c r="AF96" s="12" t="str">
        <x:f>IF(AND(P96="Assigned",OR(AD96="",AD96="Holding")),C96,IF(AND(B96="Own Shares",P96="Open"),G96,""))</x:f>
      </x:c>
      <x:c r="AG96" s="12" t="str">
        <x:f>IF(AND(B96="Own Shares",P96="Sold",S96&lt;&gt;""),(S96-G96)*F96-J96-K96,IF(AND(P96="Assigned",AD96="Sold",S96&lt;&gt;""),(S96-C96)*E96*100,""))</x:f>
      </x:c>
    </x:row>
    <x:row r="97">
      <x:c r="A97" s="11" t="n"/>
      <x:c r="B97" s="11" t="n"/>
      <x:c r="C97" s="12" t="n"/>
      <x:c r="D97" s="12" t="n"/>
      <x:c r="E97" s="11" t="n"/>
      <x:c r="F97" s="11" t="n"/>
      <x:c r="G97" s="12" t="n"/>
      <x:c r="H97" s="13" t="n"/>
      <x:c r="I97" s="13" t="n"/>
      <x:c r="J97" s="12" t="n"/>
      <x:c r="K97" s="12" t="n"/>
      <x:c r="L97" s="11" t="n"/>
      <x:c r="M97" s="12" t="n"/>
      <x:c r="N97" s="11" t="n"/>
      <x:c r="O97" s="12" t="n"/>
      <x:c r="P97" s="11" t="n"/>
      <x:c r="Q97" s="13" t="n"/>
      <x:c r="R97" s="12" t="n"/>
      <x:c r="S97" s="12" t="n"/>
      <x:c r="T97" s="11" t="n"/>
      <x:c r="U97" s="11" t="n"/>
      <x:c r="V97" s="12" t="str">
        <x:f>IF(OR(B97="Sell Cash-Secured Put",B97="Sell Covered Call"),D97*100*E97,"")</x:f>
      </x:c>
      <x:c r="W97" s="12" t="str">
        <x:f>IF(AND(B97="Sell Cash-Secured Put",P97="Open"),C97*100*E97,"")</x:f>
      </x:c>
      <x:c r="X97" s="14" t="str">
        <x:f>IF(AND(B97="Sell Cash-Secured Put",M97&lt;&gt;""),(M97-C97)/M97,"")</x:f>
      </x:c>
      <x:c r="Y97" s="12" t="str">
        <x:f>IF(B97="Sell Cash-Secured Put",C97-D97,IF(B97="Sell Covered Call",C97+D97,""))</x:f>
      </x:c>
      <x:c r="Z97" s="12" t="str">
        <x:f>IF(OR(P97&lt;&gt;"Open",O97=""),"",IF(B97="Sell Cash-Secured Put",MAX(C97-O97,0)*100*E97,IF(B97="Sell Covered Call",MAX(O97-C97,0)*100*E97,"")))</x:f>
      </x:c>
      <x:c r="AA97" s="12" t="str">
        <x:f>IF(P97&lt;&gt;"Open","",IF(OR(B97="Sell Cash-Secured Put",B97="Sell Covered Call"),V97-Z97-J97-K97,""))</x:f>
      </x:c>
      <x:c r="AB97" s="12" t="n">
        <x:f>IF(P97="Buy to Close",(D97-R97)*100*E97-J97-K97,IF(OR(P97="Assigned",P97="Expired Worthless",P97="Called Away"),V97-J97-K97,0))</x:f>
        <x:v>0</x:v>
      </x:c>
      <x:c r="AC97" s="12" t="str">
        <x:f>IF(AND(P97="Assigned",OR(AD97="",AD97="Holding"),O97&lt;&gt;""),(O97-C97)*100*E97,IF(AND(B97="Own Shares",P97="Open",O97&lt;&gt;""),(O97-G97)*F97,""))</x:f>
      </x:c>
      <x:c r="AD97" s="11" t="n"/>
      <x:c r="AE97" s="11" t="str">
        <x:f>IF(AND(P97="Assigned",OR(AD97="",AD97="Holding")),E97*100,IF(AND(B97="Own Shares",P97="Open"),F97,""))</x:f>
      </x:c>
      <x:c r="AF97" s="12" t="str">
        <x:f>IF(AND(P97="Assigned",OR(AD97="",AD97="Holding")),C97,IF(AND(B97="Own Shares",P97="Open"),G97,""))</x:f>
      </x:c>
      <x:c r="AG97" s="12" t="str">
        <x:f>IF(AND(B97="Own Shares",P97="Sold",S97&lt;&gt;""),(S97-G97)*F97-J97-K97,IF(AND(P97="Assigned",AD97="Sold",S97&lt;&gt;""),(S97-C97)*E97*100,""))</x:f>
      </x:c>
    </x:row>
    <x:row r="98">
      <x:c r="A98" s="11" t="n"/>
      <x:c r="B98" s="11" t="n"/>
      <x:c r="C98" s="12" t="n"/>
      <x:c r="D98" s="12" t="n"/>
      <x:c r="E98" s="11" t="n"/>
      <x:c r="F98" s="11" t="n"/>
      <x:c r="G98" s="12" t="n"/>
      <x:c r="H98" s="13" t="n"/>
      <x:c r="I98" s="13" t="n"/>
      <x:c r="J98" s="12" t="n"/>
      <x:c r="K98" s="12" t="n"/>
      <x:c r="L98" s="11" t="n"/>
      <x:c r="M98" s="12" t="n"/>
      <x:c r="N98" s="11" t="n"/>
      <x:c r="O98" s="12" t="n"/>
      <x:c r="P98" s="11" t="n"/>
      <x:c r="Q98" s="13" t="n"/>
      <x:c r="R98" s="12" t="n"/>
      <x:c r="S98" s="12" t="n"/>
      <x:c r="T98" s="11" t="n"/>
      <x:c r="U98" s="11" t="n"/>
      <x:c r="V98" s="12" t="str">
        <x:f>IF(OR(B98="Sell Cash-Secured Put",B98="Sell Covered Call"),D98*100*E98,"")</x:f>
      </x:c>
      <x:c r="W98" s="12" t="str">
        <x:f>IF(AND(B98="Sell Cash-Secured Put",P98="Open"),C98*100*E98,"")</x:f>
      </x:c>
      <x:c r="X98" s="14" t="str">
        <x:f>IF(AND(B98="Sell Cash-Secured Put",M98&lt;&gt;""),(M98-C98)/M98,"")</x:f>
      </x:c>
      <x:c r="Y98" s="12" t="str">
        <x:f>IF(B98="Sell Cash-Secured Put",C98-D98,IF(B98="Sell Covered Call",C98+D98,""))</x:f>
      </x:c>
      <x:c r="Z98" s="12" t="str">
        <x:f>IF(OR(P98&lt;&gt;"Open",O98=""),"",IF(B98="Sell Cash-Secured Put",MAX(C98-O98,0)*100*E98,IF(B98="Sell Covered Call",MAX(O98-C98,0)*100*E98,"")))</x:f>
      </x:c>
      <x:c r="AA98" s="12" t="str">
        <x:f>IF(P98&lt;&gt;"Open","",IF(OR(B98="Sell Cash-Secured Put",B98="Sell Covered Call"),V98-Z98-J98-K98,""))</x:f>
      </x:c>
      <x:c r="AB98" s="12" t="n">
        <x:f>IF(P98="Buy to Close",(D98-R98)*100*E98-J98-K98,IF(OR(P98="Assigned",P98="Expired Worthless",P98="Called Away"),V98-J98-K98,0))</x:f>
        <x:v>0</x:v>
      </x:c>
      <x:c r="AC98" s="12" t="str">
        <x:f>IF(AND(P98="Assigned",OR(AD98="",AD98="Holding"),O98&lt;&gt;""),(O98-C98)*100*E98,IF(AND(B98="Own Shares",P98="Open",O98&lt;&gt;""),(O98-G98)*F98,""))</x:f>
      </x:c>
      <x:c r="AD98" s="11" t="n"/>
      <x:c r="AE98" s="11" t="str">
        <x:f>IF(AND(P98="Assigned",OR(AD98="",AD98="Holding")),E98*100,IF(AND(B98="Own Shares",P98="Open"),F98,""))</x:f>
      </x:c>
      <x:c r="AF98" s="12" t="str">
        <x:f>IF(AND(P98="Assigned",OR(AD98="",AD98="Holding")),C98,IF(AND(B98="Own Shares",P98="Open"),G98,""))</x:f>
      </x:c>
      <x:c r="AG98" s="12" t="str">
        <x:f>IF(AND(B98="Own Shares",P98="Sold",S98&lt;&gt;""),(S98-G98)*F98-J98-K98,IF(AND(P98="Assigned",AD98="Sold",S98&lt;&gt;""),(S98-C98)*E98*100,""))</x:f>
      </x:c>
    </x:row>
    <x:row r="99">
      <x:c r="A99" s="11" t="n"/>
      <x:c r="B99" s="11" t="n"/>
      <x:c r="C99" s="12" t="n"/>
      <x:c r="D99" s="12" t="n"/>
      <x:c r="E99" s="11" t="n"/>
      <x:c r="F99" s="11" t="n"/>
      <x:c r="G99" s="12" t="n"/>
      <x:c r="H99" s="13" t="n"/>
      <x:c r="I99" s="13" t="n"/>
      <x:c r="J99" s="12" t="n"/>
      <x:c r="K99" s="12" t="n"/>
      <x:c r="L99" s="11" t="n"/>
      <x:c r="M99" s="12" t="n"/>
      <x:c r="N99" s="11" t="n"/>
      <x:c r="O99" s="12" t="n"/>
      <x:c r="P99" s="11" t="n"/>
      <x:c r="Q99" s="13" t="n"/>
      <x:c r="R99" s="12" t="n"/>
      <x:c r="S99" s="12" t="n"/>
      <x:c r="T99" s="11" t="n"/>
      <x:c r="U99" s="11" t="n"/>
      <x:c r="V99" s="12" t="str">
        <x:f>IF(OR(B99="Sell Cash-Secured Put",B99="Sell Covered Call"),D99*100*E99,"")</x:f>
      </x:c>
      <x:c r="W99" s="12" t="str">
        <x:f>IF(AND(B99="Sell Cash-Secured Put",P99="Open"),C99*100*E99,"")</x:f>
      </x:c>
      <x:c r="X99" s="14" t="str">
        <x:f>IF(AND(B99="Sell Cash-Secured Put",M99&lt;&gt;""),(M99-C99)/M99,"")</x:f>
      </x:c>
      <x:c r="Y99" s="12" t="str">
        <x:f>IF(B99="Sell Cash-Secured Put",C99-D99,IF(B99="Sell Covered Call",C99+D99,""))</x:f>
      </x:c>
      <x:c r="Z99" s="12" t="str">
        <x:f>IF(OR(P99&lt;&gt;"Open",O99=""),"",IF(B99="Sell Cash-Secured Put",MAX(C99-O99,0)*100*E99,IF(B99="Sell Covered Call",MAX(O99-C99,0)*100*E99,"")))</x:f>
      </x:c>
      <x:c r="AA99" s="12" t="str">
        <x:f>IF(P99&lt;&gt;"Open","",IF(OR(B99="Sell Cash-Secured Put",B99="Sell Covered Call"),V99-Z99-J99-K99,""))</x:f>
      </x:c>
      <x:c r="AB99" s="12" t="n">
        <x:f>IF(P99="Buy to Close",(D99-R99)*100*E99-J99-K99,IF(OR(P99="Assigned",P99="Expired Worthless",P99="Called Away"),V99-J99-K99,0))</x:f>
        <x:v>0</x:v>
      </x:c>
      <x:c r="AC99" s="12" t="str">
        <x:f>IF(AND(P99="Assigned",OR(AD99="",AD99="Holding"),O99&lt;&gt;""),(O99-C99)*100*E99,IF(AND(B99="Own Shares",P99="Open",O99&lt;&gt;""),(O99-G99)*F99,""))</x:f>
      </x:c>
      <x:c r="AD99" s="11" t="n"/>
      <x:c r="AE99" s="11" t="str">
        <x:f>IF(AND(P99="Assigned",OR(AD99="",AD99="Holding")),E99*100,IF(AND(B99="Own Shares",P99="Open"),F99,""))</x:f>
      </x:c>
      <x:c r="AF99" s="12" t="str">
        <x:f>IF(AND(P99="Assigned",OR(AD99="",AD99="Holding")),C99,IF(AND(B99="Own Shares",P99="Open"),G99,""))</x:f>
      </x:c>
      <x:c r="AG99" s="12" t="str">
        <x:f>IF(AND(B99="Own Shares",P99="Sold",S99&lt;&gt;""),(S99-G99)*F99-J99-K99,IF(AND(P99="Assigned",AD99="Sold",S99&lt;&gt;""),(S99-C99)*E99*100,""))</x:f>
      </x:c>
    </x:row>
    <x:row r="100">
      <x:c r="A100" s="11" t="n"/>
      <x:c r="B100" s="11" t="n"/>
      <x:c r="C100" s="12" t="n"/>
      <x:c r="D100" s="12" t="n"/>
      <x:c r="E100" s="11" t="n"/>
      <x:c r="F100" s="11" t="n"/>
      <x:c r="G100" s="12" t="n"/>
      <x:c r="H100" s="13" t="n"/>
      <x:c r="I100" s="13" t="n"/>
      <x:c r="J100" s="12" t="n"/>
      <x:c r="K100" s="12" t="n"/>
      <x:c r="L100" s="11" t="n"/>
      <x:c r="M100" s="12" t="n"/>
      <x:c r="N100" s="11" t="n"/>
      <x:c r="O100" s="12" t="n"/>
      <x:c r="P100" s="11" t="n"/>
      <x:c r="Q100" s="13" t="n"/>
      <x:c r="R100" s="12" t="n"/>
      <x:c r="S100" s="12" t="n"/>
      <x:c r="T100" s="11" t="n"/>
      <x:c r="U100" s="11" t="n"/>
      <x:c r="V100" s="12" t="str">
        <x:f>IF(OR(B100="Sell Cash-Secured Put",B100="Sell Covered Call"),D100*100*E100,"")</x:f>
      </x:c>
      <x:c r="W100" s="12" t="str">
        <x:f>IF(AND(B100="Sell Cash-Secured Put",P100="Open"),C100*100*E100,"")</x:f>
      </x:c>
      <x:c r="X100" s="14" t="str">
        <x:f>IF(AND(B100="Sell Cash-Secured Put",M100&lt;&gt;""),(M100-C100)/M100,"")</x:f>
      </x:c>
      <x:c r="Y100" s="12" t="str">
        <x:f>IF(B100="Sell Cash-Secured Put",C100-D100,IF(B100="Sell Covered Call",C100+D100,""))</x:f>
      </x:c>
      <x:c r="Z100" s="12" t="str">
        <x:f>IF(OR(P100&lt;&gt;"Open",O100=""),"",IF(B100="Sell Cash-Secured Put",MAX(C100-O100,0)*100*E100,IF(B100="Sell Covered Call",MAX(O100-C100,0)*100*E100,"")))</x:f>
      </x:c>
      <x:c r="AA100" s="12" t="str">
        <x:f>IF(P100&lt;&gt;"Open","",IF(OR(B100="Sell Cash-Secured Put",B100="Sell Covered Call"),V100-Z100-J100-K100,""))</x:f>
      </x:c>
      <x:c r="AB100" s="12" t="n">
        <x:f>IF(P100="Buy to Close",(D100-R100)*100*E100-J100-K100,IF(OR(P100="Assigned",P100="Expired Worthless",P100="Called Away"),V100-J100-K100,0))</x:f>
        <x:v>0</x:v>
      </x:c>
      <x:c r="AC100" s="12" t="str">
        <x:f>IF(AND(P100="Assigned",OR(AD100="",AD100="Holding"),O100&lt;&gt;""),(O100-C100)*100*E100,IF(AND(B100="Own Shares",P100="Open",O100&lt;&gt;""),(O100-G100)*F100,""))</x:f>
      </x:c>
      <x:c r="AD100" s="11" t="n"/>
      <x:c r="AE100" s="11" t="str">
        <x:f>IF(AND(P100="Assigned",OR(AD100="",AD100="Holding")),E100*100,IF(AND(B100="Own Shares",P100="Open"),F100,""))</x:f>
      </x:c>
      <x:c r="AF100" s="12" t="str">
        <x:f>IF(AND(P100="Assigned",OR(AD100="",AD100="Holding")),C100,IF(AND(B100="Own Shares",P100="Open"),G100,""))</x:f>
      </x:c>
      <x:c r="AG100" s="12" t="str">
        <x:f>IF(AND(B100="Own Shares",P100="Sold",S100&lt;&gt;""),(S100-G100)*F100-J100-K100,IF(AND(P100="Assigned",AD100="Sold",S100&lt;&gt;""),(S100-C100)*E100*100,""))</x:f>
      </x:c>
    </x:row>
    <x:row r="101">
      <x:c r="A101" s="11" t="n"/>
      <x:c r="B101" s="11" t="n"/>
      <x:c r="C101" s="12" t="n"/>
      <x:c r="D101" s="12" t="n"/>
      <x:c r="E101" s="11" t="n"/>
      <x:c r="F101" s="11" t="n"/>
      <x:c r="G101" s="12" t="n"/>
      <x:c r="H101" s="13" t="n"/>
      <x:c r="I101" s="13" t="n"/>
      <x:c r="J101" s="12" t="n"/>
      <x:c r="K101" s="12" t="n"/>
      <x:c r="L101" s="11" t="n"/>
      <x:c r="M101" s="12" t="n"/>
      <x:c r="N101" s="11" t="n"/>
      <x:c r="O101" s="12" t="n"/>
      <x:c r="P101" s="11" t="n"/>
      <x:c r="Q101" s="13" t="n"/>
      <x:c r="R101" s="12" t="n"/>
      <x:c r="S101" s="12" t="n"/>
      <x:c r="T101" s="11" t="n"/>
      <x:c r="U101" s="11" t="n"/>
      <x:c r="V101" s="12" t="str">
        <x:f>IF(OR(B101="Sell Cash-Secured Put",B101="Sell Covered Call"),D101*100*E101,"")</x:f>
      </x:c>
      <x:c r="W101" s="12" t="str">
        <x:f>IF(AND(B101="Sell Cash-Secured Put",P101="Open"),C101*100*E101,"")</x:f>
      </x:c>
      <x:c r="X101" s="14" t="str">
        <x:f>IF(AND(B101="Sell Cash-Secured Put",M101&lt;&gt;""),(M101-C101)/M101,"")</x:f>
      </x:c>
      <x:c r="Y101" s="12" t="str">
        <x:f>IF(B101="Sell Cash-Secured Put",C101-D101,IF(B101="Sell Covered Call",C101+D101,""))</x:f>
      </x:c>
      <x:c r="Z101" s="12" t="str">
        <x:f>IF(OR(P101&lt;&gt;"Open",O101=""),"",IF(B101="Sell Cash-Secured Put",MAX(C101-O101,0)*100*E101,IF(B101="Sell Covered Call",MAX(O101-C101,0)*100*E101,"")))</x:f>
      </x:c>
      <x:c r="AA101" s="12" t="str">
        <x:f>IF(P101&lt;&gt;"Open","",IF(OR(B101="Sell Cash-Secured Put",B101="Sell Covered Call"),V101-Z101-J101-K101,""))</x:f>
      </x:c>
      <x:c r="AB101" s="12" t="n">
        <x:f>IF(P101="Buy to Close",(D101-R101)*100*E101-J101-K101,IF(OR(P101="Assigned",P101="Expired Worthless",P101="Called Away"),V101-J101-K101,0))</x:f>
        <x:v>0</x:v>
      </x:c>
      <x:c r="AC101" s="12" t="str">
        <x:f>IF(AND(P101="Assigned",OR(AD101="",AD101="Holding"),O101&lt;&gt;""),(O101-C101)*100*E101,IF(AND(B101="Own Shares",P101="Open",O101&lt;&gt;""),(O101-G101)*F101,""))</x:f>
      </x:c>
      <x:c r="AD101" s="11" t="n"/>
      <x:c r="AE101" s="11" t="str">
        <x:f>IF(AND(P101="Assigned",OR(AD101="",AD101="Holding")),E101*100,IF(AND(B101="Own Shares",P101="Open"),F101,""))</x:f>
      </x:c>
      <x:c r="AF101" s="12" t="str">
        <x:f>IF(AND(P101="Assigned",OR(AD101="",AD101="Holding")),C101,IF(AND(B101="Own Shares",P101="Open"),G101,""))</x:f>
      </x:c>
      <x:c r="AG101" s="12" t="str">
        <x:f>IF(AND(B101="Own Shares",P101="Sold",S101&lt;&gt;""),(S101-G101)*F101-J101-K101,IF(AND(P101="Assigned",AD101="Sold",S101&lt;&gt;""),(S101-C101)*E101*100,""))</x:f>
      </x:c>
    </x:row>
    <x:row r="102">
      <x:c r="A102" s="11" t="n"/>
      <x:c r="B102" s="11" t="n"/>
      <x:c r="C102" s="12" t="n"/>
      <x:c r="D102" s="12" t="n"/>
      <x:c r="E102" s="11" t="n"/>
      <x:c r="F102" s="11" t="n"/>
      <x:c r="G102" s="12" t="n"/>
      <x:c r="H102" s="13" t="n"/>
      <x:c r="I102" s="13" t="n"/>
      <x:c r="J102" s="12" t="n"/>
      <x:c r="K102" s="12" t="n"/>
      <x:c r="L102" s="11" t="n"/>
      <x:c r="M102" s="12" t="n"/>
      <x:c r="N102" s="11" t="n"/>
      <x:c r="O102" s="12" t="n"/>
      <x:c r="P102" s="11" t="n"/>
      <x:c r="Q102" s="13" t="n"/>
      <x:c r="R102" s="12" t="n"/>
      <x:c r="S102" s="12" t="n"/>
      <x:c r="T102" s="11" t="n"/>
      <x:c r="U102" s="11" t="n"/>
      <x:c r="V102" s="12" t="str">
        <x:f>IF(OR(B102="Sell Cash-Secured Put",B102="Sell Covered Call"),D102*100*E102,"")</x:f>
      </x:c>
      <x:c r="W102" s="12" t="str">
        <x:f>IF(AND(B102="Sell Cash-Secured Put",P102="Open"),C102*100*E102,"")</x:f>
      </x:c>
      <x:c r="X102" s="14" t="str">
        <x:f>IF(AND(B102="Sell Cash-Secured Put",M102&lt;&gt;""),(M102-C102)/M102,"")</x:f>
      </x:c>
      <x:c r="Y102" s="12" t="str">
        <x:f>IF(B102="Sell Cash-Secured Put",C102-D102,IF(B102="Sell Covered Call",C102+D102,""))</x:f>
      </x:c>
      <x:c r="Z102" s="12" t="str">
        <x:f>IF(OR(P102&lt;&gt;"Open",O102=""),"",IF(B102="Sell Cash-Secured Put",MAX(C102-O102,0)*100*E102,IF(B102="Sell Covered Call",MAX(O102-C102,0)*100*E102,"")))</x:f>
      </x:c>
      <x:c r="AA102" s="12" t="str">
        <x:f>IF(P102&lt;&gt;"Open","",IF(OR(B102="Sell Cash-Secured Put",B102="Sell Covered Call"),V102-Z102-J102-K102,""))</x:f>
      </x:c>
      <x:c r="AB102" s="12" t="n">
        <x:f>IF(P102="Buy to Close",(D102-R102)*100*E102-J102-K102,IF(OR(P102="Assigned",P102="Expired Worthless",P102="Called Away"),V102-J102-K102,0))</x:f>
        <x:v>0</x:v>
      </x:c>
      <x:c r="AC102" s="12" t="str">
        <x:f>IF(AND(P102="Assigned",OR(AD102="",AD102="Holding"),O102&lt;&gt;""),(O102-C102)*100*E102,IF(AND(B102="Own Shares",P102="Open",O102&lt;&gt;""),(O102-G102)*F102,""))</x:f>
      </x:c>
      <x:c r="AD102" s="11" t="n"/>
      <x:c r="AE102" s="11" t="str">
        <x:f>IF(AND(P102="Assigned",OR(AD102="",AD102="Holding")),E102*100,IF(AND(B102="Own Shares",P102="Open"),F102,""))</x:f>
      </x:c>
      <x:c r="AF102" s="12" t="str">
        <x:f>IF(AND(P102="Assigned",OR(AD102="",AD102="Holding")),C102,IF(AND(B102="Own Shares",P102="Open"),G102,""))</x:f>
      </x:c>
      <x:c r="AG102" s="12" t="str">
        <x:f>IF(AND(B102="Own Shares",P102="Sold",S102&lt;&gt;""),(S102-G102)*F102-J102-K102,IF(AND(P102="Assigned",AD102="Sold",S102&lt;&gt;""),(S102-C102)*E102*100,""))</x:f>
      </x:c>
    </x:row>
    <x:row r="103">
      <x:c r="A103" s="11" t="n"/>
      <x:c r="B103" s="11" t="n"/>
      <x:c r="C103" s="12" t="n"/>
      <x:c r="D103" s="12" t="n"/>
      <x:c r="E103" s="11" t="n"/>
      <x:c r="F103" s="11" t="n"/>
      <x:c r="G103" s="12" t="n"/>
      <x:c r="H103" s="13" t="n"/>
      <x:c r="I103" s="13" t="n"/>
      <x:c r="J103" s="12" t="n"/>
      <x:c r="K103" s="12" t="n"/>
      <x:c r="L103" s="11" t="n"/>
      <x:c r="M103" s="12" t="n"/>
      <x:c r="N103" s="11" t="n"/>
      <x:c r="O103" s="12" t="n"/>
      <x:c r="P103" s="11" t="n"/>
      <x:c r="Q103" s="13" t="n"/>
      <x:c r="R103" s="12" t="n"/>
      <x:c r="S103" s="12" t="n"/>
      <x:c r="T103" s="11" t="n"/>
      <x:c r="U103" s="11" t="n"/>
      <x:c r="V103" s="12" t="str">
        <x:f>IF(OR(B103="Sell Cash-Secured Put",B103="Sell Covered Call"),D103*100*E103,"")</x:f>
      </x:c>
      <x:c r="W103" s="12" t="str">
        <x:f>IF(AND(B103="Sell Cash-Secured Put",P103="Open"),C103*100*E103,"")</x:f>
      </x:c>
      <x:c r="X103" s="14" t="str">
        <x:f>IF(AND(B103="Sell Cash-Secured Put",M103&lt;&gt;""),(M103-C103)/M103,"")</x:f>
      </x:c>
      <x:c r="Y103" s="12" t="str">
        <x:f>IF(B103="Sell Cash-Secured Put",C103-D103,IF(B103="Sell Covered Call",C103+D103,""))</x:f>
      </x:c>
      <x:c r="Z103" s="12" t="str">
        <x:f>IF(OR(P103&lt;&gt;"Open",O103=""),"",IF(B103="Sell Cash-Secured Put",MAX(C103-O103,0)*100*E103,IF(B103="Sell Covered Call",MAX(O103-C103,0)*100*E103,"")))</x:f>
      </x:c>
      <x:c r="AA103" s="12" t="str">
        <x:f>IF(P103&lt;&gt;"Open","",IF(OR(B103="Sell Cash-Secured Put",B103="Sell Covered Call"),V103-Z103-J103-K103,""))</x:f>
      </x:c>
      <x:c r="AB103" s="12" t="n">
        <x:f>IF(P103="Buy to Close",(D103-R103)*100*E103-J103-K103,IF(OR(P103="Assigned",P103="Expired Worthless",P103="Called Away"),V103-J103-K103,0))</x:f>
        <x:v>0</x:v>
      </x:c>
      <x:c r="AC103" s="12" t="str">
        <x:f>IF(AND(P103="Assigned",OR(AD103="",AD103="Holding"),O103&lt;&gt;""),(O103-C103)*100*E103,IF(AND(B103="Own Shares",P103="Open",O103&lt;&gt;""),(O103-G103)*F103,""))</x:f>
      </x:c>
      <x:c r="AD103" s="11" t="n"/>
      <x:c r="AE103" s="11" t="str">
        <x:f>IF(AND(P103="Assigned",OR(AD103="",AD103="Holding")),E103*100,IF(AND(B103="Own Shares",P103="Open"),F103,""))</x:f>
      </x:c>
      <x:c r="AF103" s="12" t="str">
        <x:f>IF(AND(P103="Assigned",OR(AD103="",AD103="Holding")),C103,IF(AND(B103="Own Shares",P103="Open"),G103,""))</x:f>
      </x:c>
      <x:c r="AG103" s="12" t="str">
        <x:f>IF(AND(B103="Own Shares",P103="Sold",S103&lt;&gt;""),(S103-G103)*F103-J103-K103,IF(AND(P103="Assigned",AD103="Sold",S103&lt;&gt;""),(S103-C103)*E103*100,""))</x:f>
      </x:c>
    </x:row>
    <x:row r="104">
      <x:c r="A104" s="11" t="n"/>
      <x:c r="B104" s="11" t="n"/>
      <x:c r="C104" s="12" t="n"/>
      <x:c r="D104" s="12" t="n"/>
      <x:c r="E104" s="11" t="n"/>
      <x:c r="F104" s="11" t="n"/>
      <x:c r="G104" s="12" t="n"/>
      <x:c r="H104" s="13" t="n"/>
      <x:c r="I104" s="13" t="n"/>
      <x:c r="J104" s="12" t="n"/>
      <x:c r="K104" s="12" t="n"/>
      <x:c r="L104" s="11" t="n"/>
      <x:c r="M104" s="12" t="n"/>
      <x:c r="N104" s="11" t="n"/>
      <x:c r="O104" s="12" t="n"/>
      <x:c r="P104" s="11" t="n"/>
      <x:c r="Q104" s="13" t="n"/>
      <x:c r="R104" s="12" t="n"/>
      <x:c r="S104" s="12" t="n"/>
      <x:c r="T104" s="11" t="n"/>
      <x:c r="U104" s="11" t="n"/>
      <x:c r="V104" s="12" t="str">
        <x:f>IF(OR(B104="Sell Cash-Secured Put",B104="Sell Covered Call"),D104*100*E104,"")</x:f>
      </x:c>
      <x:c r="W104" s="12" t="str">
        <x:f>IF(AND(B104="Sell Cash-Secured Put",P104="Open"),C104*100*E104,"")</x:f>
      </x:c>
      <x:c r="X104" s="14" t="str">
        <x:f>IF(AND(B104="Sell Cash-Secured Put",M104&lt;&gt;""),(M104-C104)/M104,"")</x:f>
      </x:c>
      <x:c r="Y104" s="12" t="str">
        <x:f>IF(B104="Sell Cash-Secured Put",C104-D104,IF(B104="Sell Covered Call",C104+D104,""))</x:f>
      </x:c>
      <x:c r="Z104" s="12" t="str">
        <x:f>IF(OR(P104&lt;&gt;"Open",O104=""),"",IF(B104="Sell Cash-Secured Put",MAX(C104-O104,0)*100*E104,IF(B104="Sell Covered Call",MAX(O104-C104,0)*100*E104,"")))</x:f>
      </x:c>
      <x:c r="AA104" s="12" t="str">
        <x:f>IF(P104&lt;&gt;"Open","",IF(OR(B104="Sell Cash-Secured Put",B104="Sell Covered Call"),V104-Z104-J104-K104,""))</x:f>
      </x:c>
      <x:c r="AB104" s="12" t="n">
        <x:f>IF(P104="Buy to Close",(D104-R104)*100*E104-J104-K104,IF(OR(P104="Assigned",P104="Expired Worthless",P104="Called Away"),V104-J104-K104,0))</x:f>
        <x:v>0</x:v>
      </x:c>
      <x:c r="AC104" s="12" t="str">
        <x:f>IF(AND(P104="Assigned",OR(AD104="",AD104="Holding"),O104&lt;&gt;""),(O104-C104)*100*E104,IF(AND(B104="Own Shares",P104="Open",O104&lt;&gt;""),(O104-G104)*F104,""))</x:f>
      </x:c>
      <x:c r="AD104" s="11" t="n"/>
      <x:c r="AE104" s="11" t="str">
        <x:f>IF(AND(P104="Assigned",OR(AD104="",AD104="Holding")),E104*100,IF(AND(B104="Own Shares",P104="Open"),F104,""))</x:f>
      </x:c>
      <x:c r="AF104" s="12" t="str">
        <x:f>IF(AND(P104="Assigned",OR(AD104="",AD104="Holding")),C104,IF(AND(B104="Own Shares",P104="Open"),G104,""))</x:f>
      </x:c>
      <x:c r="AG104" s="12" t="str">
        <x:f>IF(AND(B104="Own Shares",P104="Sold",S104&lt;&gt;""),(S104-G104)*F104-J104-K104,IF(AND(P104="Assigned",AD104="Sold",S104&lt;&gt;""),(S104-C104)*E104*100,""))</x:f>
      </x:c>
    </x:row>
    <x:row r="105">
      <x:c r="A105" s="11" t="n"/>
      <x:c r="B105" s="11" t="n"/>
      <x:c r="C105" s="12" t="n"/>
      <x:c r="D105" s="12" t="n"/>
      <x:c r="E105" s="11" t="n"/>
      <x:c r="F105" s="11" t="n"/>
      <x:c r="G105" s="12" t="n"/>
      <x:c r="H105" s="13" t="n"/>
      <x:c r="I105" s="13" t="n"/>
      <x:c r="J105" s="12" t="n"/>
      <x:c r="K105" s="12" t="n"/>
      <x:c r="L105" s="11" t="n"/>
      <x:c r="M105" s="12" t="n"/>
      <x:c r="N105" s="11" t="n"/>
      <x:c r="O105" s="12" t="n"/>
      <x:c r="P105" s="11" t="n"/>
      <x:c r="Q105" s="13" t="n"/>
      <x:c r="R105" s="12" t="n"/>
      <x:c r="S105" s="12" t="n"/>
      <x:c r="T105" s="11" t="n"/>
      <x:c r="U105" s="11" t="n"/>
      <x:c r="V105" s="12" t="str">
        <x:f>IF(OR(B105="Sell Cash-Secured Put",B105="Sell Covered Call"),D105*100*E105,"")</x:f>
      </x:c>
      <x:c r="W105" s="12" t="str">
        <x:f>IF(AND(B105="Sell Cash-Secured Put",P105="Open"),C105*100*E105,"")</x:f>
      </x:c>
      <x:c r="X105" s="14" t="str">
        <x:f>IF(AND(B105="Sell Cash-Secured Put",M105&lt;&gt;""),(M105-C105)/M105,"")</x:f>
      </x:c>
      <x:c r="Y105" s="12" t="str">
        <x:f>IF(B105="Sell Cash-Secured Put",C105-D105,IF(B105="Sell Covered Call",C105+D105,""))</x:f>
      </x:c>
      <x:c r="Z105" s="12" t="str">
        <x:f>IF(OR(P105&lt;&gt;"Open",O105=""),"",IF(B105="Sell Cash-Secured Put",MAX(C105-O105,0)*100*E105,IF(B105="Sell Covered Call",MAX(O105-C105,0)*100*E105,"")))</x:f>
      </x:c>
      <x:c r="AA105" s="12" t="str">
        <x:f>IF(P105&lt;&gt;"Open","",IF(OR(B105="Sell Cash-Secured Put",B105="Sell Covered Call"),V105-Z105-J105-K105,""))</x:f>
      </x:c>
      <x:c r="AB105" s="12" t="n">
        <x:f>IF(P105="Buy to Close",(D105-R105)*100*E105-J105-K105,IF(OR(P105="Assigned",P105="Expired Worthless",P105="Called Away"),V105-J105-K105,0))</x:f>
        <x:v>0</x:v>
      </x:c>
      <x:c r="AC105" s="12" t="str">
        <x:f>IF(AND(P105="Assigned",OR(AD105="",AD105="Holding"),O105&lt;&gt;""),(O105-C105)*100*E105,IF(AND(B105="Own Shares",P105="Open",O105&lt;&gt;""),(O105-G105)*F105,""))</x:f>
      </x:c>
      <x:c r="AD105" s="11" t="n"/>
      <x:c r="AE105" s="11" t="str">
        <x:f>IF(AND(P105="Assigned",OR(AD105="",AD105="Holding")),E105*100,IF(AND(B105="Own Shares",P105="Open"),F105,""))</x:f>
      </x:c>
      <x:c r="AF105" s="12" t="str">
        <x:f>IF(AND(P105="Assigned",OR(AD105="",AD105="Holding")),C105,IF(AND(B105="Own Shares",P105="Open"),G105,""))</x:f>
      </x:c>
      <x:c r="AG105" s="12" t="str">
        <x:f>IF(AND(B105="Own Shares",P105="Sold",S105&lt;&gt;""),(S105-G105)*F105-J105-K105,IF(AND(P105="Assigned",AD105="Sold",S105&lt;&gt;""),(S105-C105)*E105*100,""))</x:f>
      </x:c>
    </x:row>
    <x:row r="106">
      <x:c r="A106" s="11" t="n"/>
      <x:c r="B106" s="11" t="n"/>
      <x:c r="C106" s="12" t="n"/>
      <x:c r="D106" s="12" t="n"/>
      <x:c r="E106" s="11" t="n"/>
      <x:c r="F106" s="11" t="n"/>
      <x:c r="G106" s="12" t="n"/>
      <x:c r="H106" s="13" t="n"/>
      <x:c r="I106" s="13" t="n"/>
      <x:c r="J106" s="12" t="n"/>
      <x:c r="K106" s="12" t="n"/>
      <x:c r="L106" s="11" t="n"/>
      <x:c r="M106" s="12" t="n"/>
      <x:c r="N106" s="11" t="n"/>
      <x:c r="O106" s="12" t="n"/>
      <x:c r="P106" s="11" t="n"/>
      <x:c r="Q106" s="13" t="n"/>
      <x:c r="R106" s="12" t="n"/>
      <x:c r="S106" s="12" t="n"/>
      <x:c r="T106" s="11" t="n"/>
      <x:c r="U106" s="11" t="n"/>
      <x:c r="V106" s="12" t="str">
        <x:f>IF(OR(B106="Sell Cash-Secured Put",B106="Sell Covered Call"),D106*100*E106,"")</x:f>
      </x:c>
      <x:c r="W106" s="12" t="str">
        <x:f>IF(AND(B106="Sell Cash-Secured Put",P106="Open"),C106*100*E106,"")</x:f>
      </x:c>
      <x:c r="X106" s="14" t="str">
        <x:f>IF(AND(B106="Sell Cash-Secured Put",M106&lt;&gt;""),(M106-C106)/M106,"")</x:f>
      </x:c>
      <x:c r="Y106" s="12" t="str">
        <x:f>IF(B106="Sell Cash-Secured Put",C106-D106,IF(B106="Sell Covered Call",C106+D106,""))</x:f>
      </x:c>
      <x:c r="Z106" s="12" t="str">
        <x:f>IF(OR(P106&lt;&gt;"Open",O106=""),"",IF(B106="Sell Cash-Secured Put",MAX(C106-O106,0)*100*E106,IF(B106="Sell Covered Call",MAX(O106-C106,0)*100*E106,"")))</x:f>
      </x:c>
      <x:c r="AA106" s="12" t="str">
        <x:f>IF(P106&lt;&gt;"Open","",IF(OR(B106="Sell Cash-Secured Put",B106="Sell Covered Call"),V106-Z106-J106-K106,""))</x:f>
      </x:c>
      <x:c r="AB106" s="12" t="n">
        <x:f>IF(P106="Buy to Close",(D106-R106)*100*E106-J106-K106,IF(OR(P106="Assigned",P106="Expired Worthless",P106="Called Away"),V106-J106-K106,0))</x:f>
        <x:v>0</x:v>
      </x:c>
      <x:c r="AC106" s="12" t="str">
        <x:f>IF(AND(P106="Assigned",OR(AD106="",AD106="Holding"),O106&lt;&gt;""),(O106-C106)*100*E106,IF(AND(B106="Own Shares",P106="Open",O106&lt;&gt;""),(O106-G106)*F106,""))</x:f>
      </x:c>
      <x:c r="AD106" s="11" t="n"/>
      <x:c r="AE106" s="11" t="str">
        <x:f>IF(AND(P106="Assigned",OR(AD106="",AD106="Holding")),E106*100,IF(AND(B106="Own Shares",P106="Open"),F106,""))</x:f>
      </x:c>
      <x:c r="AF106" s="12" t="str">
        <x:f>IF(AND(P106="Assigned",OR(AD106="",AD106="Holding")),C106,IF(AND(B106="Own Shares",P106="Open"),G106,""))</x:f>
      </x:c>
      <x:c r="AG106" s="12" t="str">
        <x:f>IF(AND(B106="Own Shares",P106="Sold",S106&lt;&gt;""),(S106-G106)*F106-J106-K106,IF(AND(P106="Assigned",AD106="Sold",S106&lt;&gt;""),(S106-C106)*E106*100,""))</x:f>
      </x:c>
    </x:row>
    <x:row r="107">
      <x:c r="A107" s="11" t="n"/>
      <x:c r="B107" s="11" t="n"/>
      <x:c r="C107" s="12" t="n"/>
      <x:c r="D107" s="12" t="n"/>
      <x:c r="E107" s="11" t="n"/>
      <x:c r="F107" s="11" t="n"/>
      <x:c r="G107" s="12" t="n"/>
      <x:c r="H107" s="13" t="n"/>
      <x:c r="I107" s="13" t="n"/>
      <x:c r="J107" s="12" t="n"/>
      <x:c r="K107" s="12" t="n"/>
      <x:c r="L107" s="11" t="n"/>
      <x:c r="M107" s="12" t="n"/>
      <x:c r="N107" s="11" t="n"/>
      <x:c r="O107" s="12" t="n"/>
      <x:c r="P107" s="11" t="n"/>
      <x:c r="Q107" s="13" t="n"/>
      <x:c r="R107" s="12" t="n"/>
      <x:c r="S107" s="12" t="n"/>
      <x:c r="T107" s="11" t="n"/>
      <x:c r="U107" s="11" t="n"/>
      <x:c r="V107" s="12" t="str">
        <x:f>IF(OR(B107="Sell Cash-Secured Put",B107="Sell Covered Call"),D107*100*E107,"")</x:f>
      </x:c>
      <x:c r="W107" s="12" t="str">
        <x:f>IF(AND(B107="Sell Cash-Secured Put",P107="Open"),C107*100*E107,"")</x:f>
      </x:c>
      <x:c r="X107" s="14" t="str">
        <x:f>IF(AND(B107="Sell Cash-Secured Put",M107&lt;&gt;""),(M107-C107)/M107,"")</x:f>
      </x:c>
      <x:c r="Y107" s="12" t="str">
        <x:f>IF(B107="Sell Cash-Secured Put",C107-D107,IF(B107="Sell Covered Call",C107+D107,""))</x:f>
      </x:c>
      <x:c r="Z107" s="12" t="str">
        <x:f>IF(OR(P107&lt;&gt;"Open",O107=""),"",IF(B107="Sell Cash-Secured Put",MAX(C107-O107,0)*100*E107,IF(B107="Sell Covered Call",MAX(O107-C107,0)*100*E107,"")))</x:f>
      </x:c>
      <x:c r="AA107" s="12" t="str">
        <x:f>IF(P107&lt;&gt;"Open","",IF(OR(B107="Sell Cash-Secured Put",B107="Sell Covered Call"),V107-Z107-J107-K107,""))</x:f>
      </x:c>
      <x:c r="AB107" s="12" t="n">
        <x:f>IF(P107="Buy to Close",(D107-R107)*100*E107-J107-K107,IF(OR(P107="Assigned",P107="Expired Worthless",P107="Called Away"),V107-J107-K107,0))</x:f>
        <x:v>0</x:v>
      </x:c>
      <x:c r="AC107" s="12" t="str">
        <x:f>IF(AND(P107="Assigned",OR(AD107="",AD107="Holding"),O107&lt;&gt;""),(O107-C107)*100*E107,IF(AND(B107="Own Shares",P107="Open",O107&lt;&gt;""),(O107-G107)*F107,""))</x:f>
      </x:c>
      <x:c r="AD107" s="11" t="n"/>
      <x:c r="AE107" s="11" t="str">
        <x:f>IF(AND(P107="Assigned",OR(AD107="",AD107="Holding")),E107*100,IF(AND(B107="Own Shares",P107="Open"),F107,""))</x:f>
      </x:c>
      <x:c r="AF107" s="12" t="str">
        <x:f>IF(AND(P107="Assigned",OR(AD107="",AD107="Holding")),C107,IF(AND(B107="Own Shares",P107="Open"),G107,""))</x:f>
      </x:c>
      <x:c r="AG107" s="12" t="str">
        <x:f>IF(AND(B107="Own Shares",P107="Sold",S107&lt;&gt;""),(S107-G107)*F107-J107-K107,IF(AND(P107="Assigned",AD107="Sold",S107&lt;&gt;""),(S107-C107)*E107*100,""))</x:f>
      </x:c>
    </x:row>
    <x:row r="108">
      <x:c r="A108" s="11" t="n"/>
      <x:c r="B108" s="11" t="n"/>
      <x:c r="C108" s="12" t="n"/>
      <x:c r="D108" s="12" t="n"/>
      <x:c r="E108" s="11" t="n"/>
      <x:c r="F108" s="11" t="n"/>
      <x:c r="G108" s="12" t="n"/>
      <x:c r="H108" s="13" t="n"/>
      <x:c r="I108" s="13" t="n"/>
      <x:c r="J108" s="12" t="n"/>
      <x:c r="K108" s="12" t="n"/>
      <x:c r="L108" s="11" t="n"/>
      <x:c r="M108" s="12" t="n"/>
      <x:c r="N108" s="11" t="n"/>
      <x:c r="O108" s="12" t="n"/>
      <x:c r="P108" s="11" t="n"/>
      <x:c r="Q108" s="13" t="n"/>
      <x:c r="R108" s="12" t="n"/>
      <x:c r="S108" s="12" t="n"/>
      <x:c r="T108" s="11" t="n"/>
      <x:c r="U108" s="11" t="n"/>
      <x:c r="V108" s="12" t="str">
        <x:f>IF(OR(B108="Sell Cash-Secured Put",B108="Sell Covered Call"),D108*100*E108,"")</x:f>
      </x:c>
      <x:c r="W108" s="12" t="str">
        <x:f>IF(AND(B108="Sell Cash-Secured Put",P108="Open"),C108*100*E108,"")</x:f>
      </x:c>
      <x:c r="X108" s="14" t="str">
        <x:f>IF(AND(B108="Sell Cash-Secured Put",M108&lt;&gt;""),(M108-C108)/M108,"")</x:f>
      </x:c>
      <x:c r="Y108" s="12" t="str">
        <x:f>IF(B108="Sell Cash-Secured Put",C108-D108,IF(B108="Sell Covered Call",C108+D108,""))</x:f>
      </x:c>
      <x:c r="Z108" s="12" t="str">
        <x:f>IF(OR(P108&lt;&gt;"Open",O108=""),"",IF(B108="Sell Cash-Secured Put",MAX(C108-O108,0)*100*E108,IF(B108="Sell Covered Call",MAX(O108-C108,0)*100*E108,"")))</x:f>
      </x:c>
      <x:c r="AA108" s="12" t="str">
        <x:f>IF(P108&lt;&gt;"Open","",IF(OR(B108="Sell Cash-Secured Put",B108="Sell Covered Call"),V108-Z108-J108-K108,""))</x:f>
      </x:c>
      <x:c r="AB108" s="12" t="n">
        <x:f>IF(P108="Buy to Close",(D108-R108)*100*E108-J108-K108,IF(OR(P108="Assigned",P108="Expired Worthless",P108="Called Away"),V108-J108-K108,0))</x:f>
        <x:v>0</x:v>
      </x:c>
      <x:c r="AC108" s="12" t="str">
        <x:f>IF(AND(P108="Assigned",OR(AD108="",AD108="Holding"),O108&lt;&gt;""),(O108-C108)*100*E108,IF(AND(B108="Own Shares",P108="Open",O108&lt;&gt;""),(O108-G108)*F108,""))</x:f>
      </x:c>
      <x:c r="AD108" s="11" t="n"/>
      <x:c r="AE108" s="11" t="str">
        <x:f>IF(AND(P108="Assigned",OR(AD108="",AD108="Holding")),E108*100,IF(AND(B108="Own Shares",P108="Open"),F108,""))</x:f>
      </x:c>
      <x:c r="AF108" s="12" t="str">
        <x:f>IF(AND(P108="Assigned",OR(AD108="",AD108="Holding")),C108,IF(AND(B108="Own Shares",P108="Open"),G108,""))</x:f>
      </x:c>
      <x:c r="AG108" s="12" t="str">
        <x:f>IF(AND(B108="Own Shares",P108="Sold",S108&lt;&gt;""),(S108-G108)*F108-J108-K108,IF(AND(P108="Assigned",AD108="Sold",S108&lt;&gt;""),(S108-C108)*E108*100,""))</x:f>
      </x:c>
    </x:row>
    <x:row r="109">
      <x:c r="A109" s="11" t="n"/>
      <x:c r="B109" s="11" t="n"/>
      <x:c r="C109" s="12" t="n"/>
      <x:c r="D109" s="12" t="n"/>
      <x:c r="E109" s="11" t="n"/>
      <x:c r="F109" s="11" t="n"/>
      <x:c r="G109" s="12" t="n"/>
      <x:c r="H109" s="13" t="n"/>
      <x:c r="I109" s="13" t="n"/>
      <x:c r="J109" s="12" t="n"/>
      <x:c r="K109" s="12" t="n"/>
      <x:c r="L109" s="11" t="n"/>
      <x:c r="M109" s="12" t="n"/>
      <x:c r="N109" s="11" t="n"/>
      <x:c r="O109" s="12" t="n"/>
      <x:c r="P109" s="11" t="n"/>
      <x:c r="Q109" s="13" t="n"/>
      <x:c r="R109" s="12" t="n"/>
      <x:c r="S109" s="12" t="n"/>
      <x:c r="T109" s="11" t="n"/>
      <x:c r="U109" s="11" t="n"/>
      <x:c r="V109" s="12" t="str">
        <x:f>IF(OR(B109="Sell Cash-Secured Put",B109="Sell Covered Call"),D109*100*E109,"")</x:f>
      </x:c>
      <x:c r="W109" s="12" t="str">
        <x:f>IF(AND(B109="Sell Cash-Secured Put",P109="Open"),C109*100*E109,"")</x:f>
      </x:c>
      <x:c r="X109" s="14" t="str">
        <x:f>IF(AND(B109="Sell Cash-Secured Put",M109&lt;&gt;""),(M109-C109)/M109,"")</x:f>
      </x:c>
      <x:c r="Y109" s="12" t="str">
        <x:f>IF(B109="Sell Cash-Secured Put",C109-D109,IF(B109="Sell Covered Call",C109+D109,""))</x:f>
      </x:c>
      <x:c r="Z109" s="12" t="str">
        <x:f>IF(OR(P109&lt;&gt;"Open",O109=""),"",IF(B109="Sell Cash-Secured Put",MAX(C109-O109,0)*100*E109,IF(B109="Sell Covered Call",MAX(O109-C109,0)*100*E109,"")))</x:f>
      </x:c>
      <x:c r="AA109" s="12" t="str">
        <x:f>IF(P109&lt;&gt;"Open","",IF(OR(B109="Sell Cash-Secured Put",B109="Sell Covered Call"),V109-Z109-J109-K109,""))</x:f>
      </x:c>
      <x:c r="AB109" s="12" t="n">
        <x:f>IF(P109="Buy to Close",(D109-R109)*100*E109-J109-K109,IF(OR(P109="Assigned",P109="Expired Worthless",P109="Called Away"),V109-J109-K109,0))</x:f>
        <x:v>0</x:v>
      </x:c>
      <x:c r="AC109" s="12" t="str">
        <x:f>IF(AND(P109="Assigned",OR(AD109="",AD109="Holding"),O109&lt;&gt;""),(O109-C109)*100*E109,IF(AND(B109="Own Shares",P109="Open",O109&lt;&gt;""),(O109-G109)*F109,""))</x:f>
      </x:c>
      <x:c r="AD109" s="11" t="n"/>
      <x:c r="AE109" s="11" t="str">
        <x:f>IF(AND(P109="Assigned",OR(AD109="",AD109="Holding")),E109*100,IF(AND(B109="Own Shares",P109="Open"),F109,""))</x:f>
      </x:c>
      <x:c r="AF109" s="12" t="str">
        <x:f>IF(AND(P109="Assigned",OR(AD109="",AD109="Holding")),C109,IF(AND(B109="Own Shares",P109="Open"),G109,""))</x:f>
      </x:c>
      <x:c r="AG109" s="12" t="str">
        <x:f>IF(AND(B109="Own Shares",P109="Sold",S109&lt;&gt;""),(S109-G109)*F109-J109-K109,IF(AND(P109="Assigned",AD109="Sold",S109&lt;&gt;""),(S109-C109)*E109*100,""))</x:f>
      </x:c>
    </x:row>
    <x:row r="110">
      <x:c r="A110" s="11" t="n"/>
      <x:c r="B110" s="11" t="n"/>
      <x:c r="C110" s="12" t="n"/>
      <x:c r="D110" s="12" t="n"/>
      <x:c r="E110" s="11" t="n"/>
      <x:c r="F110" s="11" t="n"/>
      <x:c r="G110" s="12" t="n"/>
      <x:c r="H110" s="13" t="n"/>
      <x:c r="I110" s="13" t="n"/>
      <x:c r="J110" s="12" t="n"/>
      <x:c r="K110" s="12" t="n"/>
      <x:c r="L110" s="11" t="n"/>
      <x:c r="M110" s="12" t="n"/>
      <x:c r="N110" s="11" t="n"/>
      <x:c r="O110" s="12" t="n"/>
      <x:c r="P110" s="11" t="n"/>
      <x:c r="Q110" s="13" t="n"/>
      <x:c r="R110" s="12" t="n"/>
      <x:c r="S110" s="12" t="n"/>
      <x:c r="T110" s="11" t="n"/>
      <x:c r="U110" s="11" t="n"/>
      <x:c r="V110" s="12" t="str">
        <x:f>IF(OR(B110="Sell Cash-Secured Put",B110="Sell Covered Call"),D110*100*E110,"")</x:f>
      </x:c>
      <x:c r="W110" s="12" t="str">
        <x:f>IF(AND(B110="Sell Cash-Secured Put",P110="Open"),C110*100*E110,"")</x:f>
      </x:c>
      <x:c r="X110" s="14" t="str">
        <x:f>IF(AND(B110="Sell Cash-Secured Put",M110&lt;&gt;""),(M110-C110)/M110,"")</x:f>
      </x:c>
      <x:c r="Y110" s="12" t="str">
        <x:f>IF(B110="Sell Cash-Secured Put",C110-D110,IF(B110="Sell Covered Call",C110+D110,""))</x:f>
      </x:c>
      <x:c r="Z110" s="12" t="str">
        <x:f>IF(OR(P110&lt;&gt;"Open",O110=""),"",IF(B110="Sell Cash-Secured Put",MAX(C110-O110,0)*100*E110,IF(B110="Sell Covered Call",MAX(O110-C110,0)*100*E110,"")))</x:f>
      </x:c>
      <x:c r="AA110" s="12" t="str">
        <x:f>IF(P110&lt;&gt;"Open","",IF(OR(B110="Sell Cash-Secured Put",B110="Sell Covered Call"),V110-Z110-J110-K110,""))</x:f>
      </x:c>
      <x:c r="AB110" s="12" t="n">
        <x:f>IF(P110="Buy to Close",(D110-R110)*100*E110-J110-K110,IF(OR(P110="Assigned",P110="Expired Worthless",P110="Called Away"),V110-J110-K110,0))</x:f>
        <x:v>0</x:v>
      </x:c>
      <x:c r="AC110" s="12" t="str">
        <x:f>IF(AND(P110="Assigned",OR(AD110="",AD110="Holding"),O110&lt;&gt;""),(O110-C110)*100*E110,IF(AND(B110="Own Shares",P110="Open",O110&lt;&gt;""),(O110-G110)*F110,""))</x:f>
      </x:c>
      <x:c r="AD110" s="11" t="n"/>
      <x:c r="AE110" s="11" t="str">
        <x:f>IF(AND(P110="Assigned",OR(AD110="",AD110="Holding")),E110*100,IF(AND(B110="Own Shares",P110="Open"),F110,""))</x:f>
      </x:c>
      <x:c r="AF110" s="12" t="str">
        <x:f>IF(AND(P110="Assigned",OR(AD110="",AD110="Holding")),C110,IF(AND(B110="Own Shares",P110="Open"),G110,""))</x:f>
      </x:c>
      <x:c r="AG110" s="12" t="str">
        <x:f>IF(AND(B110="Own Shares",P110="Sold",S110&lt;&gt;""),(S110-G110)*F110-J110-K110,IF(AND(P110="Assigned",AD110="Sold",S110&lt;&gt;""),(S110-C110)*E110*100,""))</x:f>
      </x:c>
    </x:row>
    <x:row r="111">
      <x:c r="A111" s="11" t="n"/>
      <x:c r="B111" s="11" t="n"/>
      <x:c r="C111" s="12" t="n"/>
      <x:c r="D111" s="12" t="n"/>
      <x:c r="E111" s="11" t="n"/>
      <x:c r="F111" s="11" t="n"/>
      <x:c r="G111" s="12" t="n"/>
      <x:c r="H111" s="13" t="n"/>
      <x:c r="I111" s="13" t="n"/>
      <x:c r="J111" s="12" t="n"/>
      <x:c r="K111" s="12" t="n"/>
      <x:c r="L111" s="11" t="n"/>
      <x:c r="M111" s="12" t="n"/>
      <x:c r="N111" s="11" t="n"/>
      <x:c r="O111" s="12" t="n"/>
      <x:c r="P111" s="11" t="n"/>
      <x:c r="Q111" s="13" t="n"/>
      <x:c r="R111" s="12" t="n"/>
      <x:c r="S111" s="12" t="n"/>
      <x:c r="T111" s="11" t="n"/>
      <x:c r="U111" s="11" t="n"/>
      <x:c r="V111" s="12" t="str">
        <x:f>IF(OR(B111="Sell Cash-Secured Put",B111="Sell Covered Call"),D111*100*E111,"")</x:f>
      </x:c>
      <x:c r="W111" s="12" t="str">
        <x:f>IF(AND(B111="Sell Cash-Secured Put",P111="Open"),C111*100*E111,"")</x:f>
      </x:c>
      <x:c r="X111" s="14" t="str">
        <x:f>IF(AND(B111="Sell Cash-Secured Put",M111&lt;&gt;""),(M111-C111)/M111,"")</x:f>
      </x:c>
      <x:c r="Y111" s="12" t="str">
        <x:f>IF(B111="Sell Cash-Secured Put",C111-D111,IF(B111="Sell Covered Call",C111+D111,""))</x:f>
      </x:c>
      <x:c r="Z111" s="12" t="str">
        <x:f>IF(OR(P111&lt;&gt;"Open",O111=""),"",IF(B111="Sell Cash-Secured Put",MAX(C111-O111,0)*100*E111,IF(B111="Sell Covered Call",MAX(O111-C111,0)*100*E111,"")))</x:f>
      </x:c>
      <x:c r="AA111" s="12" t="str">
        <x:f>IF(P111&lt;&gt;"Open","",IF(OR(B111="Sell Cash-Secured Put",B111="Sell Covered Call"),V111-Z111-J111-K111,""))</x:f>
      </x:c>
      <x:c r="AB111" s="12" t="n">
        <x:f>IF(P111="Buy to Close",(D111-R111)*100*E111-J111-K111,IF(OR(P111="Assigned",P111="Expired Worthless",P111="Called Away"),V111-J111-K111,0))</x:f>
        <x:v>0</x:v>
      </x:c>
      <x:c r="AC111" s="12" t="str">
        <x:f>IF(AND(P111="Assigned",OR(AD111="",AD111="Holding"),O111&lt;&gt;""),(O111-C111)*100*E111,IF(AND(B111="Own Shares",P111="Open",O111&lt;&gt;""),(O111-G111)*F111,""))</x:f>
      </x:c>
      <x:c r="AD111" s="11" t="n"/>
      <x:c r="AE111" s="11" t="str">
        <x:f>IF(AND(P111="Assigned",OR(AD111="",AD111="Holding")),E111*100,IF(AND(B111="Own Shares",P111="Open"),F111,""))</x:f>
      </x:c>
      <x:c r="AF111" s="12" t="str">
        <x:f>IF(AND(P111="Assigned",OR(AD111="",AD111="Holding")),C111,IF(AND(B111="Own Shares",P111="Open"),G111,""))</x:f>
      </x:c>
      <x:c r="AG111" s="12" t="str">
        <x:f>IF(AND(B111="Own Shares",P111="Sold",S111&lt;&gt;""),(S111-G111)*F111-J111-K111,IF(AND(P111="Assigned",AD111="Sold",S111&lt;&gt;""),(S111-C111)*E111*100,""))</x:f>
      </x:c>
    </x:row>
    <x:row r="112">
      <x:c r="A112" s="11" t="n"/>
      <x:c r="B112" s="11" t="n"/>
      <x:c r="C112" s="12" t="n"/>
      <x:c r="D112" s="12" t="n"/>
      <x:c r="E112" s="11" t="n"/>
      <x:c r="F112" s="11" t="n"/>
      <x:c r="G112" s="12" t="n"/>
      <x:c r="H112" s="13" t="n"/>
      <x:c r="I112" s="13" t="n"/>
      <x:c r="J112" s="12" t="n"/>
      <x:c r="K112" s="12" t="n"/>
      <x:c r="L112" s="11" t="n"/>
      <x:c r="M112" s="12" t="n"/>
      <x:c r="N112" s="11" t="n"/>
      <x:c r="O112" s="12" t="n"/>
      <x:c r="P112" s="11" t="n"/>
      <x:c r="Q112" s="13" t="n"/>
      <x:c r="R112" s="12" t="n"/>
      <x:c r="S112" s="12" t="n"/>
      <x:c r="T112" s="11" t="n"/>
      <x:c r="U112" s="11" t="n"/>
      <x:c r="V112" s="12" t="str">
        <x:f>IF(OR(B112="Sell Cash-Secured Put",B112="Sell Covered Call"),D112*100*E112,"")</x:f>
      </x:c>
      <x:c r="W112" s="12" t="str">
        <x:f>IF(AND(B112="Sell Cash-Secured Put",P112="Open"),C112*100*E112,"")</x:f>
      </x:c>
      <x:c r="X112" s="14" t="str">
        <x:f>IF(AND(B112="Sell Cash-Secured Put",M112&lt;&gt;""),(M112-C112)/M112,"")</x:f>
      </x:c>
      <x:c r="Y112" s="12" t="str">
        <x:f>IF(B112="Sell Cash-Secured Put",C112-D112,IF(B112="Sell Covered Call",C112+D112,""))</x:f>
      </x:c>
      <x:c r="Z112" s="12" t="str">
        <x:f>IF(OR(P112&lt;&gt;"Open",O112=""),"",IF(B112="Sell Cash-Secured Put",MAX(C112-O112,0)*100*E112,IF(B112="Sell Covered Call",MAX(O112-C112,0)*100*E112,"")))</x:f>
      </x:c>
      <x:c r="AA112" s="12" t="str">
        <x:f>IF(P112&lt;&gt;"Open","",IF(OR(B112="Sell Cash-Secured Put",B112="Sell Covered Call"),V112-Z112-J112-K112,""))</x:f>
      </x:c>
      <x:c r="AB112" s="12" t="n">
        <x:f>IF(P112="Buy to Close",(D112-R112)*100*E112-J112-K112,IF(OR(P112="Assigned",P112="Expired Worthless",P112="Called Away"),V112-J112-K112,0))</x:f>
        <x:v>0</x:v>
      </x:c>
      <x:c r="AC112" s="12" t="str">
        <x:f>IF(AND(P112="Assigned",OR(AD112="",AD112="Holding"),O112&lt;&gt;""),(O112-C112)*100*E112,IF(AND(B112="Own Shares",P112="Open",O112&lt;&gt;""),(O112-G112)*F112,""))</x:f>
      </x:c>
      <x:c r="AD112" s="11" t="n"/>
      <x:c r="AE112" s="11" t="str">
        <x:f>IF(AND(P112="Assigned",OR(AD112="",AD112="Holding")),E112*100,IF(AND(B112="Own Shares",P112="Open"),F112,""))</x:f>
      </x:c>
      <x:c r="AF112" s="12" t="str">
        <x:f>IF(AND(P112="Assigned",OR(AD112="",AD112="Holding")),C112,IF(AND(B112="Own Shares",P112="Open"),G112,""))</x:f>
      </x:c>
      <x:c r="AG112" s="12" t="str">
        <x:f>IF(AND(B112="Own Shares",P112="Sold",S112&lt;&gt;""),(S112-G112)*F112-J112-K112,IF(AND(P112="Assigned",AD112="Sold",S112&lt;&gt;""),(S112-C112)*E112*100,""))</x:f>
      </x:c>
    </x:row>
    <x:row r="113">
      <x:c r="A113" s="11" t="n"/>
      <x:c r="B113" s="11" t="n"/>
      <x:c r="C113" s="12" t="n"/>
      <x:c r="D113" s="12" t="n"/>
      <x:c r="E113" s="11" t="n"/>
      <x:c r="F113" s="11" t="n"/>
      <x:c r="G113" s="12" t="n"/>
      <x:c r="H113" s="13" t="n"/>
      <x:c r="I113" s="13" t="n"/>
      <x:c r="J113" s="12" t="n"/>
      <x:c r="K113" s="12" t="n"/>
      <x:c r="L113" s="11" t="n"/>
      <x:c r="M113" s="12" t="n"/>
      <x:c r="N113" s="11" t="n"/>
      <x:c r="O113" s="12" t="n"/>
      <x:c r="P113" s="11" t="n"/>
      <x:c r="Q113" s="13" t="n"/>
      <x:c r="R113" s="12" t="n"/>
      <x:c r="S113" s="12" t="n"/>
      <x:c r="T113" s="11" t="n"/>
      <x:c r="U113" s="11" t="n"/>
      <x:c r="V113" s="12" t="str">
        <x:f>IF(OR(B113="Sell Cash-Secured Put",B113="Sell Covered Call"),D113*100*E113,"")</x:f>
      </x:c>
      <x:c r="W113" s="12" t="str">
        <x:f>IF(AND(B113="Sell Cash-Secured Put",P113="Open"),C113*100*E113,"")</x:f>
      </x:c>
      <x:c r="X113" s="14" t="str">
        <x:f>IF(AND(B113="Sell Cash-Secured Put",M113&lt;&gt;""),(M113-C113)/M113,"")</x:f>
      </x:c>
      <x:c r="Y113" s="12" t="str">
        <x:f>IF(B113="Sell Cash-Secured Put",C113-D113,IF(B113="Sell Covered Call",C113+D113,""))</x:f>
      </x:c>
      <x:c r="Z113" s="12" t="str">
        <x:f>IF(OR(P113&lt;&gt;"Open",O113=""),"",IF(B113="Sell Cash-Secured Put",MAX(C113-O113,0)*100*E113,IF(B113="Sell Covered Call",MAX(O113-C113,0)*100*E113,"")))</x:f>
      </x:c>
      <x:c r="AA113" s="12" t="str">
        <x:f>IF(P113&lt;&gt;"Open","",IF(OR(B113="Sell Cash-Secured Put",B113="Sell Covered Call"),V113-Z113-J113-K113,""))</x:f>
      </x:c>
      <x:c r="AB113" s="12" t="n">
        <x:f>IF(P113="Buy to Close",(D113-R113)*100*E113-J113-K113,IF(OR(P113="Assigned",P113="Expired Worthless",P113="Called Away"),V113-J113-K113,0))</x:f>
        <x:v>0</x:v>
      </x:c>
      <x:c r="AC113" s="12" t="str">
        <x:f>IF(AND(P113="Assigned",OR(AD113="",AD113="Holding"),O113&lt;&gt;""),(O113-C113)*100*E113,IF(AND(B113="Own Shares",P113="Open",O113&lt;&gt;""),(O113-G113)*F113,""))</x:f>
      </x:c>
      <x:c r="AD113" s="11" t="n"/>
      <x:c r="AE113" s="11" t="str">
        <x:f>IF(AND(P113="Assigned",OR(AD113="",AD113="Holding")),E113*100,IF(AND(B113="Own Shares",P113="Open"),F113,""))</x:f>
      </x:c>
      <x:c r="AF113" s="12" t="str">
        <x:f>IF(AND(P113="Assigned",OR(AD113="",AD113="Holding")),C113,IF(AND(B113="Own Shares",P113="Open"),G113,""))</x:f>
      </x:c>
      <x:c r="AG113" s="12" t="str">
        <x:f>IF(AND(B113="Own Shares",P113="Sold",S113&lt;&gt;""),(S113-G113)*F113-J113-K113,IF(AND(P113="Assigned",AD113="Sold",S113&lt;&gt;""),(S113-C113)*E113*100,""))</x:f>
      </x:c>
    </x:row>
    <x:row r="114">
      <x:c r="A114" s="11" t="n"/>
      <x:c r="B114" s="11" t="n"/>
      <x:c r="C114" s="12" t="n"/>
      <x:c r="D114" s="12" t="n"/>
      <x:c r="E114" s="11" t="n"/>
      <x:c r="F114" s="11" t="n"/>
      <x:c r="G114" s="12" t="n"/>
      <x:c r="H114" s="13" t="n"/>
      <x:c r="I114" s="13" t="n"/>
      <x:c r="J114" s="12" t="n"/>
      <x:c r="K114" s="12" t="n"/>
      <x:c r="L114" s="11" t="n"/>
      <x:c r="M114" s="12" t="n"/>
      <x:c r="N114" s="11" t="n"/>
      <x:c r="O114" s="12" t="n"/>
      <x:c r="P114" s="11" t="n"/>
      <x:c r="Q114" s="13" t="n"/>
      <x:c r="R114" s="12" t="n"/>
      <x:c r="S114" s="12" t="n"/>
      <x:c r="T114" s="11" t="n"/>
      <x:c r="U114" s="11" t="n"/>
      <x:c r="V114" s="12" t="str">
        <x:f>IF(OR(B114="Sell Cash-Secured Put",B114="Sell Covered Call"),D114*100*E114,"")</x:f>
      </x:c>
      <x:c r="W114" s="12" t="str">
        <x:f>IF(AND(B114="Sell Cash-Secured Put",P114="Open"),C114*100*E114,"")</x:f>
      </x:c>
      <x:c r="X114" s="14" t="str">
        <x:f>IF(AND(B114="Sell Cash-Secured Put",M114&lt;&gt;""),(M114-C114)/M114,"")</x:f>
      </x:c>
      <x:c r="Y114" s="12" t="str">
        <x:f>IF(B114="Sell Cash-Secured Put",C114-D114,IF(B114="Sell Covered Call",C114+D114,""))</x:f>
      </x:c>
      <x:c r="Z114" s="12" t="str">
        <x:f>IF(OR(P114&lt;&gt;"Open",O114=""),"",IF(B114="Sell Cash-Secured Put",MAX(C114-O114,0)*100*E114,IF(B114="Sell Covered Call",MAX(O114-C114,0)*100*E114,"")))</x:f>
      </x:c>
      <x:c r="AA114" s="12" t="str">
        <x:f>IF(P114&lt;&gt;"Open","",IF(OR(B114="Sell Cash-Secured Put",B114="Sell Covered Call"),V114-Z114-J114-K114,""))</x:f>
      </x:c>
      <x:c r="AB114" s="12" t="n">
        <x:f>IF(P114="Buy to Close",(D114-R114)*100*E114-J114-K114,IF(OR(P114="Assigned",P114="Expired Worthless",P114="Called Away"),V114-J114-K114,0))</x:f>
        <x:v>0</x:v>
      </x:c>
      <x:c r="AC114" s="12" t="str">
        <x:f>IF(AND(P114="Assigned",OR(AD114="",AD114="Holding"),O114&lt;&gt;""),(O114-C114)*100*E114,IF(AND(B114="Own Shares",P114="Open",O114&lt;&gt;""),(O114-G114)*F114,""))</x:f>
      </x:c>
      <x:c r="AD114" s="11" t="n"/>
      <x:c r="AE114" s="11" t="str">
        <x:f>IF(AND(P114="Assigned",OR(AD114="",AD114="Holding")),E114*100,IF(AND(B114="Own Shares",P114="Open"),F114,""))</x:f>
      </x:c>
      <x:c r="AF114" s="12" t="str">
        <x:f>IF(AND(P114="Assigned",OR(AD114="",AD114="Holding")),C114,IF(AND(B114="Own Shares",P114="Open"),G114,""))</x:f>
      </x:c>
      <x:c r="AG114" s="12" t="str">
        <x:f>IF(AND(B114="Own Shares",P114="Sold",S114&lt;&gt;""),(S114-G114)*F114-J114-K114,IF(AND(P114="Assigned",AD114="Sold",S114&lt;&gt;""),(S114-C114)*E114*100,""))</x:f>
      </x:c>
    </x:row>
    <x:row r="115">
      <x:c r="A115" s="11" t="n"/>
      <x:c r="B115" s="11" t="n"/>
      <x:c r="C115" s="12" t="n"/>
      <x:c r="D115" s="12" t="n"/>
      <x:c r="E115" s="11" t="n"/>
      <x:c r="F115" s="11" t="n"/>
      <x:c r="G115" s="12" t="n"/>
      <x:c r="H115" s="13" t="n"/>
      <x:c r="I115" s="13" t="n"/>
      <x:c r="J115" s="12" t="n"/>
      <x:c r="K115" s="12" t="n"/>
      <x:c r="L115" s="11" t="n"/>
      <x:c r="M115" s="12" t="n"/>
      <x:c r="N115" s="11" t="n"/>
      <x:c r="O115" s="12" t="n"/>
      <x:c r="P115" s="11" t="n"/>
      <x:c r="Q115" s="13" t="n"/>
      <x:c r="R115" s="12" t="n"/>
      <x:c r="S115" s="12" t="n"/>
      <x:c r="T115" s="11" t="n"/>
      <x:c r="U115" s="11" t="n"/>
      <x:c r="V115" s="12" t="str">
        <x:f>IF(OR(B115="Sell Cash-Secured Put",B115="Sell Covered Call"),D115*100*E115,"")</x:f>
      </x:c>
      <x:c r="W115" s="12" t="str">
        <x:f>IF(AND(B115="Sell Cash-Secured Put",P115="Open"),C115*100*E115,"")</x:f>
      </x:c>
      <x:c r="X115" s="14" t="str">
        <x:f>IF(AND(B115="Sell Cash-Secured Put",M115&lt;&gt;""),(M115-C115)/M115,"")</x:f>
      </x:c>
      <x:c r="Y115" s="12" t="str">
        <x:f>IF(B115="Sell Cash-Secured Put",C115-D115,IF(B115="Sell Covered Call",C115+D115,""))</x:f>
      </x:c>
      <x:c r="Z115" s="12" t="str">
        <x:f>IF(OR(P115&lt;&gt;"Open",O115=""),"",IF(B115="Sell Cash-Secured Put",MAX(C115-O115,0)*100*E115,IF(B115="Sell Covered Call",MAX(O115-C115,0)*100*E115,"")))</x:f>
      </x:c>
      <x:c r="AA115" s="12" t="str">
        <x:f>IF(P115&lt;&gt;"Open","",IF(OR(B115="Sell Cash-Secured Put",B115="Sell Covered Call"),V115-Z115-J115-K115,""))</x:f>
      </x:c>
      <x:c r="AB115" s="12" t="n">
        <x:f>IF(P115="Buy to Close",(D115-R115)*100*E115-J115-K115,IF(OR(P115="Assigned",P115="Expired Worthless",P115="Called Away"),V115-J115-K115,0))</x:f>
        <x:v>0</x:v>
      </x:c>
      <x:c r="AC115" s="12" t="str">
        <x:f>IF(AND(P115="Assigned",OR(AD115="",AD115="Holding"),O115&lt;&gt;""),(O115-C115)*100*E115,IF(AND(B115="Own Shares",P115="Open",O115&lt;&gt;""),(O115-G115)*F115,""))</x:f>
      </x:c>
      <x:c r="AD115" s="11" t="n"/>
      <x:c r="AE115" s="11" t="str">
        <x:f>IF(AND(P115="Assigned",OR(AD115="",AD115="Holding")),E115*100,IF(AND(B115="Own Shares",P115="Open"),F115,""))</x:f>
      </x:c>
      <x:c r="AF115" s="12" t="str">
        <x:f>IF(AND(P115="Assigned",OR(AD115="",AD115="Holding")),C115,IF(AND(B115="Own Shares",P115="Open"),G115,""))</x:f>
      </x:c>
      <x:c r="AG115" s="12" t="str">
        <x:f>IF(AND(B115="Own Shares",P115="Sold",S115&lt;&gt;""),(S115-G115)*F115-J115-K115,IF(AND(P115="Assigned",AD115="Sold",S115&lt;&gt;""),(S115-C115)*E115*100,""))</x:f>
      </x:c>
    </x:row>
    <x:row r="116">
      <x:c r="A116" s="11" t="n"/>
      <x:c r="B116" s="11" t="n"/>
      <x:c r="C116" s="12" t="n"/>
      <x:c r="D116" s="12" t="n"/>
      <x:c r="E116" s="11" t="n"/>
      <x:c r="F116" s="11" t="n"/>
      <x:c r="G116" s="12" t="n"/>
      <x:c r="H116" s="13" t="n"/>
      <x:c r="I116" s="13" t="n"/>
      <x:c r="J116" s="12" t="n"/>
      <x:c r="K116" s="12" t="n"/>
      <x:c r="L116" s="11" t="n"/>
      <x:c r="M116" s="12" t="n"/>
      <x:c r="N116" s="11" t="n"/>
      <x:c r="O116" s="12" t="n"/>
      <x:c r="P116" s="11" t="n"/>
      <x:c r="Q116" s="13" t="n"/>
      <x:c r="R116" s="12" t="n"/>
      <x:c r="S116" s="12" t="n"/>
      <x:c r="T116" s="11" t="n"/>
      <x:c r="U116" s="11" t="n"/>
      <x:c r="V116" s="12" t="str">
        <x:f>IF(OR(B116="Sell Cash-Secured Put",B116="Sell Covered Call"),D116*100*E116,"")</x:f>
      </x:c>
      <x:c r="W116" s="12" t="str">
        <x:f>IF(AND(B116="Sell Cash-Secured Put",P116="Open"),C116*100*E116,"")</x:f>
      </x:c>
      <x:c r="X116" s="14" t="str">
        <x:f>IF(AND(B116="Sell Cash-Secured Put",M116&lt;&gt;""),(M116-C116)/M116,"")</x:f>
      </x:c>
      <x:c r="Y116" s="12" t="str">
        <x:f>IF(B116="Sell Cash-Secured Put",C116-D116,IF(B116="Sell Covered Call",C116+D116,""))</x:f>
      </x:c>
      <x:c r="Z116" s="12" t="str">
        <x:f>IF(OR(P116&lt;&gt;"Open",O116=""),"",IF(B116="Sell Cash-Secured Put",MAX(C116-O116,0)*100*E116,IF(B116="Sell Covered Call",MAX(O116-C116,0)*100*E116,"")))</x:f>
      </x:c>
      <x:c r="AA116" s="12" t="str">
        <x:f>IF(P116&lt;&gt;"Open","",IF(OR(B116="Sell Cash-Secured Put",B116="Sell Covered Call"),V116-Z116-J116-K116,""))</x:f>
      </x:c>
      <x:c r="AB116" s="12" t="n">
        <x:f>IF(P116="Buy to Close",(D116-R116)*100*E116-J116-K116,IF(OR(P116="Assigned",P116="Expired Worthless",P116="Called Away"),V116-J116-K116,0))</x:f>
        <x:v>0</x:v>
      </x:c>
      <x:c r="AC116" s="12" t="str">
        <x:f>IF(AND(P116="Assigned",OR(AD116="",AD116="Holding"),O116&lt;&gt;""),(O116-C116)*100*E116,IF(AND(B116="Own Shares",P116="Open",O116&lt;&gt;""),(O116-G116)*F116,""))</x:f>
      </x:c>
      <x:c r="AD116" s="11" t="n"/>
      <x:c r="AE116" s="11" t="str">
        <x:f>IF(AND(P116="Assigned",OR(AD116="",AD116="Holding")),E116*100,IF(AND(B116="Own Shares",P116="Open"),F116,""))</x:f>
      </x:c>
      <x:c r="AF116" s="12" t="str">
        <x:f>IF(AND(P116="Assigned",OR(AD116="",AD116="Holding")),C116,IF(AND(B116="Own Shares",P116="Open"),G116,""))</x:f>
      </x:c>
      <x:c r="AG116" s="12" t="str">
        <x:f>IF(AND(B116="Own Shares",P116="Sold",S116&lt;&gt;""),(S116-G116)*F116-J116-K116,IF(AND(P116="Assigned",AD116="Sold",S116&lt;&gt;""),(S116-C116)*E116*100,""))</x:f>
      </x:c>
    </x:row>
    <x:row r="117">
      <x:c r="A117" s="11" t="n"/>
      <x:c r="B117" s="11" t="n"/>
      <x:c r="C117" s="12" t="n"/>
      <x:c r="D117" s="12" t="n"/>
      <x:c r="E117" s="11" t="n"/>
      <x:c r="F117" s="11" t="n"/>
      <x:c r="G117" s="12" t="n"/>
      <x:c r="H117" s="13" t="n"/>
      <x:c r="I117" s="13" t="n"/>
      <x:c r="J117" s="12" t="n"/>
      <x:c r="K117" s="12" t="n"/>
      <x:c r="L117" s="11" t="n"/>
      <x:c r="M117" s="12" t="n"/>
      <x:c r="N117" s="11" t="n"/>
      <x:c r="O117" s="12" t="n"/>
      <x:c r="P117" s="11" t="n"/>
      <x:c r="Q117" s="13" t="n"/>
      <x:c r="R117" s="12" t="n"/>
      <x:c r="S117" s="12" t="n"/>
      <x:c r="T117" s="11" t="n"/>
      <x:c r="U117" s="11" t="n"/>
      <x:c r="V117" s="12" t="str">
        <x:f>IF(OR(B117="Sell Cash-Secured Put",B117="Sell Covered Call"),D117*100*E117,"")</x:f>
      </x:c>
      <x:c r="W117" s="12" t="str">
        <x:f>IF(AND(B117="Sell Cash-Secured Put",P117="Open"),C117*100*E117,"")</x:f>
      </x:c>
      <x:c r="X117" s="14" t="str">
        <x:f>IF(AND(B117="Sell Cash-Secured Put",M117&lt;&gt;""),(M117-C117)/M117,"")</x:f>
      </x:c>
      <x:c r="Y117" s="12" t="str">
        <x:f>IF(B117="Sell Cash-Secured Put",C117-D117,IF(B117="Sell Covered Call",C117+D117,""))</x:f>
      </x:c>
      <x:c r="Z117" s="12" t="str">
        <x:f>IF(OR(P117&lt;&gt;"Open",O117=""),"",IF(B117="Sell Cash-Secured Put",MAX(C117-O117,0)*100*E117,IF(B117="Sell Covered Call",MAX(O117-C117,0)*100*E117,"")))</x:f>
      </x:c>
      <x:c r="AA117" s="12" t="str">
        <x:f>IF(P117&lt;&gt;"Open","",IF(OR(B117="Sell Cash-Secured Put",B117="Sell Covered Call"),V117-Z117-J117-K117,""))</x:f>
      </x:c>
      <x:c r="AB117" s="12" t="n">
        <x:f>IF(P117="Buy to Close",(D117-R117)*100*E117-J117-K117,IF(OR(P117="Assigned",P117="Expired Worthless",P117="Called Away"),V117-J117-K117,0))</x:f>
        <x:v>0</x:v>
      </x:c>
      <x:c r="AC117" s="12" t="str">
        <x:f>IF(AND(P117="Assigned",OR(AD117="",AD117="Holding"),O117&lt;&gt;""),(O117-C117)*100*E117,IF(AND(B117="Own Shares",P117="Open",O117&lt;&gt;""),(O117-G117)*F117,""))</x:f>
      </x:c>
      <x:c r="AD117" s="11" t="n"/>
      <x:c r="AE117" s="11" t="str">
        <x:f>IF(AND(P117="Assigned",OR(AD117="",AD117="Holding")),E117*100,IF(AND(B117="Own Shares",P117="Open"),F117,""))</x:f>
      </x:c>
      <x:c r="AF117" s="12" t="str">
        <x:f>IF(AND(P117="Assigned",OR(AD117="",AD117="Holding")),C117,IF(AND(B117="Own Shares",P117="Open"),G117,""))</x:f>
      </x:c>
      <x:c r="AG117" s="12" t="str">
        <x:f>IF(AND(B117="Own Shares",P117="Sold",S117&lt;&gt;""),(S117-G117)*F117-J117-K117,IF(AND(P117="Assigned",AD117="Sold",S117&lt;&gt;""),(S117-C117)*E117*100,""))</x:f>
      </x:c>
    </x:row>
    <x:row r="118">
      <x:c r="A118" s="11" t="n"/>
      <x:c r="B118" s="11" t="n"/>
      <x:c r="C118" s="12" t="n"/>
      <x:c r="D118" s="12" t="n"/>
      <x:c r="E118" s="11" t="n"/>
      <x:c r="F118" s="11" t="n"/>
      <x:c r="G118" s="12" t="n"/>
      <x:c r="H118" s="13" t="n"/>
      <x:c r="I118" s="13" t="n"/>
      <x:c r="J118" s="12" t="n"/>
      <x:c r="K118" s="12" t="n"/>
      <x:c r="L118" s="11" t="n"/>
      <x:c r="M118" s="12" t="n"/>
      <x:c r="N118" s="11" t="n"/>
      <x:c r="O118" s="12" t="n"/>
      <x:c r="P118" s="11" t="n"/>
      <x:c r="Q118" s="13" t="n"/>
      <x:c r="R118" s="12" t="n"/>
      <x:c r="S118" s="12" t="n"/>
      <x:c r="T118" s="11" t="n"/>
      <x:c r="U118" s="11" t="n"/>
      <x:c r="V118" s="12" t="str">
        <x:f>IF(OR(B118="Sell Cash-Secured Put",B118="Sell Covered Call"),D118*100*E118,"")</x:f>
      </x:c>
      <x:c r="W118" s="12" t="str">
        <x:f>IF(AND(B118="Sell Cash-Secured Put",P118="Open"),C118*100*E118,"")</x:f>
      </x:c>
      <x:c r="X118" s="14" t="str">
        <x:f>IF(AND(B118="Sell Cash-Secured Put",M118&lt;&gt;""),(M118-C118)/M118,"")</x:f>
      </x:c>
      <x:c r="Y118" s="12" t="str">
        <x:f>IF(B118="Sell Cash-Secured Put",C118-D118,IF(B118="Sell Covered Call",C118+D118,""))</x:f>
      </x:c>
      <x:c r="Z118" s="12" t="str">
        <x:f>IF(OR(P118&lt;&gt;"Open",O118=""),"",IF(B118="Sell Cash-Secured Put",MAX(C118-O118,0)*100*E118,IF(B118="Sell Covered Call",MAX(O118-C118,0)*100*E118,"")))</x:f>
      </x:c>
      <x:c r="AA118" s="12" t="str">
        <x:f>IF(P118&lt;&gt;"Open","",IF(OR(B118="Sell Cash-Secured Put",B118="Sell Covered Call"),V118-Z118-J118-K118,""))</x:f>
      </x:c>
      <x:c r="AB118" s="12" t="n">
        <x:f>IF(P118="Buy to Close",(D118-R118)*100*E118-J118-K118,IF(OR(P118="Assigned",P118="Expired Worthless",P118="Called Away"),V118-J118-K118,0))</x:f>
        <x:v>0</x:v>
      </x:c>
      <x:c r="AC118" s="12" t="str">
        <x:f>IF(AND(P118="Assigned",OR(AD118="",AD118="Holding"),O118&lt;&gt;""),(O118-C118)*100*E118,IF(AND(B118="Own Shares",P118="Open",O118&lt;&gt;""),(O118-G118)*F118,""))</x:f>
      </x:c>
      <x:c r="AD118" s="11" t="n"/>
      <x:c r="AE118" s="11" t="str">
        <x:f>IF(AND(P118="Assigned",OR(AD118="",AD118="Holding")),E118*100,IF(AND(B118="Own Shares",P118="Open"),F118,""))</x:f>
      </x:c>
      <x:c r="AF118" s="12" t="str">
        <x:f>IF(AND(P118="Assigned",OR(AD118="",AD118="Holding")),C118,IF(AND(B118="Own Shares",P118="Open"),G118,""))</x:f>
      </x:c>
      <x:c r="AG118" s="12" t="str">
        <x:f>IF(AND(B118="Own Shares",P118="Sold",S118&lt;&gt;""),(S118-G118)*F118-J118-K118,IF(AND(P118="Assigned",AD118="Sold",S118&lt;&gt;""),(S118-C118)*E118*100,""))</x:f>
      </x:c>
    </x:row>
    <x:row r="119">
      <x:c r="A119" s="11" t="n"/>
      <x:c r="B119" s="11" t="n"/>
      <x:c r="C119" s="12" t="n"/>
      <x:c r="D119" s="12" t="n"/>
      <x:c r="E119" s="11" t="n"/>
      <x:c r="F119" s="11" t="n"/>
      <x:c r="G119" s="12" t="n"/>
      <x:c r="H119" s="13" t="n"/>
      <x:c r="I119" s="13" t="n"/>
      <x:c r="J119" s="12" t="n"/>
      <x:c r="K119" s="12" t="n"/>
      <x:c r="L119" s="11" t="n"/>
      <x:c r="M119" s="12" t="n"/>
      <x:c r="N119" s="11" t="n"/>
      <x:c r="O119" s="12" t="n"/>
      <x:c r="P119" s="11" t="n"/>
      <x:c r="Q119" s="13" t="n"/>
      <x:c r="R119" s="12" t="n"/>
      <x:c r="S119" s="12" t="n"/>
      <x:c r="T119" s="11" t="n"/>
      <x:c r="U119" s="11" t="n"/>
      <x:c r="V119" s="12" t="str">
        <x:f>IF(OR(B119="Sell Cash-Secured Put",B119="Sell Covered Call"),D119*100*E119,"")</x:f>
      </x:c>
      <x:c r="W119" s="12" t="str">
        <x:f>IF(AND(B119="Sell Cash-Secured Put",P119="Open"),C119*100*E119,"")</x:f>
      </x:c>
      <x:c r="X119" s="14" t="str">
        <x:f>IF(AND(B119="Sell Cash-Secured Put",M119&lt;&gt;""),(M119-C119)/M119,"")</x:f>
      </x:c>
      <x:c r="Y119" s="12" t="str">
        <x:f>IF(B119="Sell Cash-Secured Put",C119-D119,IF(B119="Sell Covered Call",C119+D119,""))</x:f>
      </x:c>
      <x:c r="Z119" s="12" t="str">
        <x:f>IF(OR(P119&lt;&gt;"Open",O119=""),"",IF(B119="Sell Cash-Secured Put",MAX(C119-O119,0)*100*E119,IF(B119="Sell Covered Call",MAX(O119-C119,0)*100*E119,"")))</x:f>
      </x:c>
      <x:c r="AA119" s="12" t="str">
        <x:f>IF(P119&lt;&gt;"Open","",IF(OR(B119="Sell Cash-Secured Put",B119="Sell Covered Call"),V119-Z119-J119-K119,""))</x:f>
      </x:c>
      <x:c r="AB119" s="12" t="n">
        <x:f>IF(P119="Buy to Close",(D119-R119)*100*E119-J119-K119,IF(OR(P119="Assigned",P119="Expired Worthless",P119="Called Away"),V119-J119-K119,0))</x:f>
        <x:v>0</x:v>
      </x:c>
      <x:c r="AC119" s="12" t="str">
        <x:f>IF(AND(P119="Assigned",OR(AD119="",AD119="Holding"),O119&lt;&gt;""),(O119-C119)*100*E119,IF(AND(B119="Own Shares",P119="Open",O119&lt;&gt;""),(O119-G119)*F119,""))</x:f>
      </x:c>
      <x:c r="AD119" s="11" t="n"/>
      <x:c r="AE119" s="11" t="str">
        <x:f>IF(AND(P119="Assigned",OR(AD119="",AD119="Holding")),E119*100,IF(AND(B119="Own Shares",P119="Open"),F119,""))</x:f>
      </x:c>
      <x:c r="AF119" s="12" t="str">
        <x:f>IF(AND(P119="Assigned",OR(AD119="",AD119="Holding")),C119,IF(AND(B119="Own Shares",P119="Open"),G119,""))</x:f>
      </x:c>
      <x:c r="AG119" s="12" t="str">
        <x:f>IF(AND(B119="Own Shares",P119="Sold",S119&lt;&gt;""),(S119-G119)*F119-J119-K119,IF(AND(P119="Assigned",AD119="Sold",S119&lt;&gt;""),(S119-C119)*E119*100,""))</x:f>
      </x:c>
    </x:row>
    <x:row r="120">
      <x:c r="A120" s="11" t="n"/>
      <x:c r="B120" s="11" t="n"/>
      <x:c r="C120" s="12" t="n"/>
      <x:c r="D120" s="12" t="n"/>
      <x:c r="E120" s="11" t="n"/>
      <x:c r="F120" s="11" t="n"/>
      <x:c r="G120" s="12" t="n"/>
      <x:c r="H120" s="13" t="n"/>
      <x:c r="I120" s="13" t="n"/>
      <x:c r="J120" s="12" t="n"/>
      <x:c r="K120" s="12" t="n"/>
      <x:c r="L120" s="11" t="n"/>
      <x:c r="M120" s="12" t="n"/>
      <x:c r="N120" s="11" t="n"/>
      <x:c r="O120" s="12" t="n"/>
      <x:c r="P120" s="11" t="n"/>
      <x:c r="Q120" s="13" t="n"/>
      <x:c r="R120" s="12" t="n"/>
      <x:c r="S120" s="12" t="n"/>
      <x:c r="T120" s="11" t="n"/>
      <x:c r="U120" s="11" t="n"/>
      <x:c r="V120" s="12" t="str">
        <x:f>IF(OR(B120="Sell Cash-Secured Put",B120="Sell Covered Call"),D120*100*E120,"")</x:f>
      </x:c>
      <x:c r="W120" s="12" t="str">
        <x:f>IF(AND(B120="Sell Cash-Secured Put",P120="Open"),C120*100*E120,"")</x:f>
      </x:c>
      <x:c r="X120" s="14" t="str">
        <x:f>IF(AND(B120="Sell Cash-Secured Put",M120&lt;&gt;""),(M120-C120)/M120,"")</x:f>
      </x:c>
      <x:c r="Y120" s="12" t="str">
        <x:f>IF(B120="Sell Cash-Secured Put",C120-D120,IF(B120="Sell Covered Call",C120+D120,""))</x:f>
      </x:c>
      <x:c r="Z120" s="12" t="str">
        <x:f>IF(OR(P120&lt;&gt;"Open",O120=""),"",IF(B120="Sell Cash-Secured Put",MAX(C120-O120,0)*100*E120,IF(B120="Sell Covered Call",MAX(O120-C120,0)*100*E120,"")))</x:f>
      </x:c>
      <x:c r="AA120" s="12" t="str">
        <x:f>IF(P120&lt;&gt;"Open","",IF(OR(B120="Sell Cash-Secured Put",B120="Sell Covered Call"),V120-Z120-J120-K120,""))</x:f>
      </x:c>
      <x:c r="AB120" s="12" t="n">
        <x:f>IF(P120="Buy to Close",(D120-R120)*100*E120-J120-K120,IF(OR(P120="Assigned",P120="Expired Worthless",P120="Called Away"),V120-J120-K120,0))</x:f>
        <x:v>0</x:v>
      </x:c>
      <x:c r="AC120" s="12" t="str">
        <x:f>IF(AND(P120="Assigned",OR(AD120="",AD120="Holding"),O120&lt;&gt;""),(O120-C120)*100*E120,IF(AND(B120="Own Shares",P120="Open",O120&lt;&gt;""),(O120-G120)*F120,""))</x:f>
      </x:c>
      <x:c r="AD120" s="11" t="n"/>
      <x:c r="AE120" s="11" t="str">
        <x:f>IF(AND(P120="Assigned",OR(AD120="",AD120="Holding")),E120*100,IF(AND(B120="Own Shares",P120="Open"),F120,""))</x:f>
      </x:c>
      <x:c r="AF120" s="12" t="str">
        <x:f>IF(AND(P120="Assigned",OR(AD120="",AD120="Holding")),C120,IF(AND(B120="Own Shares",P120="Open"),G120,""))</x:f>
      </x:c>
      <x:c r="AG120" s="12" t="str">
        <x:f>IF(AND(B120="Own Shares",P120="Sold",S120&lt;&gt;""),(S120-G120)*F120-J120-K120,IF(AND(P120="Assigned",AD120="Sold",S120&lt;&gt;""),(S120-C120)*E120*100,""))</x:f>
      </x:c>
    </x:row>
    <x:row r="121">
      <x:c r="A121" s="11" t="n"/>
      <x:c r="B121" s="11" t="n"/>
      <x:c r="C121" s="12" t="n"/>
      <x:c r="D121" s="12" t="n"/>
      <x:c r="E121" s="11" t="n"/>
      <x:c r="F121" s="11" t="n"/>
      <x:c r="G121" s="12" t="n"/>
      <x:c r="H121" s="13" t="n"/>
      <x:c r="I121" s="13" t="n"/>
      <x:c r="J121" s="12" t="n"/>
      <x:c r="K121" s="12" t="n"/>
      <x:c r="L121" s="11" t="n"/>
      <x:c r="M121" s="12" t="n"/>
      <x:c r="N121" s="11" t="n"/>
      <x:c r="O121" s="12" t="n"/>
      <x:c r="P121" s="11" t="n"/>
      <x:c r="Q121" s="13" t="n"/>
      <x:c r="R121" s="12" t="n"/>
      <x:c r="S121" s="12" t="n"/>
      <x:c r="T121" s="11" t="n"/>
      <x:c r="U121" s="11" t="n"/>
      <x:c r="V121" s="12" t="str">
        <x:f>IF(OR(B121="Sell Cash-Secured Put",B121="Sell Covered Call"),D121*100*E121,"")</x:f>
      </x:c>
      <x:c r="W121" s="12" t="str">
        <x:f>IF(AND(B121="Sell Cash-Secured Put",P121="Open"),C121*100*E121,"")</x:f>
      </x:c>
      <x:c r="X121" s="14" t="str">
        <x:f>IF(AND(B121="Sell Cash-Secured Put",M121&lt;&gt;""),(M121-C121)/M121,"")</x:f>
      </x:c>
      <x:c r="Y121" s="12" t="str">
        <x:f>IF(B121="Sell Cash-Secured Put",C121-D121,IF(B121="Sell Covered Call",C121+D121,""))</x:f>
      </x:c>
      <x:c r="Z121" s="12" t="str">
        <x:f>IF(OR(P121&lt;&gt;"Open",O121=""),"",IF(B121="Sell Cash-Secured Put",MAX(C121-O121,0)*100*E121,IF(B121="Sell Covered Call",MAX(O121-C121,0)*100*E121,"")))</x:f>
      </x:c>
      <x:c r="AA121" s="12" t="str">
        <x:f>IF(P121&lt;&gt;"Open","",IF(OR(B121="Sell Cash-Secured Put",B121="Sell Covered Call"),V121-Z121-J121-K121,""))</x:f>
      </x:c>
      <x:c r="AB121" s="12" t="n">
        <x:f>IF(P121="Buy to Close",(D121-R121)*100*E121-J121-K121,IF(OR(P121="Assigned",P121="Expired Worthless",P121="Called Away"),V121-J121-K121,0))</x:f>
        <x:v>0</x:v>
      </x:c>
      <x:c r="AC121" s="12" t="str">
        <x:f>IF(AND(P121="Assigned",OR(AD121="",AD121="Holding"),O121&lt;&gt;""),(O121-C121)*100*E121,IF(AND(B121="Own Shares",P121="Open",O121&lt;&gt;""),(O121-G121)*F121,""))</x:f>
      </x:c>
      <x:c r="AD121" s="11" t="n"/>
      <x:c r="AE121" s="11" t="str">
        <x:f>IF(AND(P121="Assigned",OR(AD121="",AD121="Holding")),E121*100,IF(AND(B121="Own Shares",P121="Open"),F121,""))</x:f>
      </x:c>
      <x:c r="AF121" s="12" t="str">
        <x:f>IF(AND(P121="Assigned",OR(AD121="",AD121="Holding")),C121,IF(AND(B121="Own Shares",P121="Open"),G121,""))</x:f>
      </x:c>
      <x:c r="AG121" s="12" t="str">
        <x:f>IF(AND(B121="Own Shares",P121="Sold",S121&lt;&gt;""),(S121-G121)*F121-J121-K121,IF(AND(P121="Assigned",AD121="Sold",S121&lt;&gt;""),(S121-C121)*E121*100,""))</x:f>
      </x:c>
    </x:row>
    <x:row r="122">
      <x:c r="A122" s="11" t="n"/>
      <x:c r="B122" s="11" t="n"/>
      <x:c r="C122" s="12" t="n"/>
      <x:c r="D122" s="12" t="n"/>
      <x:c r="E122" s="11" t="n"/>
      <x:c r="F122" s="11" t="n"/>
      <x:c r="G122" s="12" t="n"/>
      <x:c r="H122" s="13" t="n"/>
      <x:c r="I122" s="13" t="n"/>
      <x:c r="J122" s="12" t="n"/>
      <x:c r="K122" s="12" t="n"/>
      <x:c r="L122" s="11" t="n"/>
      <x:c r="M122" s="12" t="n"/>
      <x:c r="N122" s="11" t="n"/>
      <x:c r="O122" s="12" t="n"/>
      <x:c r="P122" s="11" t="n"/>
      <x:c r="Q122" s="13" t="n"/>
      <x:c r="R122" s="12" t="n"/>
      <x:c r="S122" s="12" t="n"/>
      <x:c r="T122" s="11" t="n"/>
      <x:c r="U122" s="11" t="n"/>
      <x:c r="V122" s="12" t="str">
        <x:f>IF(OR(B122="Sell Cash-Secured Put",B122="Sell Covered Call"),D122*100*E122,"")</x:f>
      </x:c>
      <x:c r="W122" s="12" t="str">
        <x:f>IF(AND(B122="Sell Cash-Secured Put",P122="Open"),C122*100*E122,"")</x:f>
      </x:c>
      <x:c r="X122" s="14" t="str">
        <x:f>IF(AND(B122="Sell Cash-Secured Put",M122&lt;&gt;""),(M122-C122)/M122,"")</x:f>
      </x:c>
      <x:c r="Y122" s="12" t="str">
        <x:f>IF(B122="Sell Cash-Secured Put",C122-D122,IF(B122="Sell Covered Call",C122+D122,""))</x:f>
      </x:c>
      <x:c r="Z122" s="12" t="str">
        <x:f>IF(OR(P122&lt;&gt;"Open",O122=""),"",IF(B122="Sell Cash-Secured Put",MAX(C122-O122,0)*100*E122,IF(B122="Sell Covered Call",MAX(O122-C122,0)*100*E122,"")))</x:f>
      </x:c>
      <x:c r="AA122" s="12" t="str">
        <x:f>IF(P122&lt;&gt;"Open","",IF(OR(B122="Sell Cash-Secured Put",B122="Sell Covered Call"),V122-Z122-J122-K122,""))</x:f>
      </x:c>
      <x:c r="AB122" s="12" t="n">
        <x:f>IF(P122="Buy to Close",(D122-R122)*100*E122-J122-K122,IF(OR(P122="Assigned",P122="Expired Worthless",P122="Called Away"),V122-J122-K122,0))</x:f>
        <x:v>0</x:v>
      </x:c>
      <x:c r="AC122" s="12" t="str">
        <x:f>IF(AND(P122="Assigned",OR(AD122="",AD122="Holding"),O122&lt;&gt;""),(O122-C122)*100*E122,IF(AND(B122="Own Shares",P122="Open",O122&lt;&gt;""),(O122-G122)*F122,""))</x:f>
      </x:c>
      <x:c r="AD122" s="11" t="n"/>
      <x:c r="AE122" s="11" t="str">
        <x:f>IF(AND(P122="Assigned",OR(AD122="",AD122="Holding")),E122*100,IF(AND(B122="Own Shares",P122="Open"),F122,""))</x:f>
      </x:c>
      <x:c r="AF122" s="12" t="str">
        <x:f>IF(AND(P122="Assigned",OR(AD122="",AD122="Holding")),C122,IF(AND(B122="Own Shares",P122="Open"),G122,""))</x:f>
      </x:c>
      <x:c r="AG122" s="12" t="str">
        <x:f>IF(AND(B122="Own Shares",P122="Sold",S122&lt;&gt;""),(S122-G122)*F122-J122-K122,IF(AND(P122="Assigned",AD122="Sold",S122&lt;&gt;""),(S122-C122)*E122*100,""))</x:f>
      </x:c>
    </x:row>
    <x:row r="123">
      <x:c r="A123" s="11" t="n"/>
      <x:c r="B123" s="11" t="n"/>
      <x:c r="C123" s="12" t="n"/>
      <x:c r="D123" s="12" t="n"/>
      <x:c r="E123" s="11" t="n"/>
      <x:c r="F123" s="11" t="n"/>
      <x:c r="G123" s="12" t="n"/>
      <x:c r="H123" s="13" t="n"/>
      <x:c r="I123" s="13" t="n"/>
      <x:c r="J123" s="12" t="n"/>
      <x:c r="K123" s="12" t="n"/>
      <x:c r="L123" s="11" t="n"/>
      <x:c r="M123" s="12" t="n"/>
      <x:c r="N123" s="11" t="n"/>
      <x:c r="O123" s="12" t="n"/>
      <x:c r="P123" s="11" t="n"/>
      <x:c r="Q123" s="13" t="n"/>
      <x:c r="R123" s="12" t="n"/>
      <x:c r="S123" s="12" t="n"/>
      <x:c r="T123" s="11" t="n"/>
      <x:c r="U123" s="11" t="n"/>
      <x:c r="V123" s="12" t="str">
        <x:f>IF(OR(B123="Sell Cash-Secured Put",B123="Sell Covered Call"),D123*100*E123,"")</x:f>
      </x:c>
      <x:c r="W123" s="12" t="str">
        <x:f>IF(AND(B123="Sell Cash-Secured Put",P123="Open"),C123*100*E123,"")</x:f>
      </x:c>
      <x:c r="X123" s="14" t="str">
        <x:f>IF(AND(B123="Sell Cash-Secured Put",M123&lt;&gt;""),(M123-C123)/M123,"")</x:f>
      </x:c>
      <x:c r="Y123" s="12" t="str">
        <x:f>IF(B123="Sell Cash-Secured Put",C123-D123,IF(B123="Sell Covered Call",C123+D123,""))</x:f>
      </x:c>
      <x:c r="Z123" s="12" t="str">
        <x:f>IF(OR(P123&lt;&gt;"Open",O123=""),"",IF(B123="Sell Cash-Secured Put",MAX(C123-O123,0)*100*E123,IF(B123="Sell Covered Call",MAX(O123-C123,0)*100*E123,"")))</x:f>
      </x:c>
      <x:c r="AA123" s="12" t="str">
        <x:f>IF(P123&lt;&gt;"Open","",IF(OR(B123="Sell Cash-Secured Put",B123="Sell Covered Call"),V123-Z123-J123-K123,""))</x:f>
      </x:c>
      <x:c r="AB123" s="12" t="n">
        <x:f>IF(P123="Buy to Close",(D123-R123)*100*E123-J123-K123,IF(OR(P123="Assigned",P123="Expired Worthless",P123="Called Away"),V123-J123-K123,0))</x:f>
        <x:v>0</x:v>
      </x:c>
      <x:c r="AC123" s="12" t="str">
        <x:f>IF(AND(P123="Assigned",OR(AD123="",AD123="Holding"),O123&lt;&gt;""),(O123-C123)*100*E123,IF(AND(B123="Own Shares",P123="Open",O123&lt;&gt;""),(O123-G123)*F123,""))</x:f>
      </x:c>
      <x:c r="AD123" s="11" t="n"/>
      <x:c r="AE123" s="11" t="str">
        <x:f>IF(AND(P123="Assigned",OR(AD123="",AD123="Holding")),E123*100,IF(AND(B123="Own Shares",P123="Open"),F123,""))</x:f>
      </x:c>
      <x:c r="AF123" s="12" t="str">
        <x:f>IF(AND(P123="Assigned",OR(AD123="",AD123="Holding")),C123,IF(AND(B123="Own Shares",P123="Open"),G123,""))</x:f>
      </x:c>
      <x:c r="AG123" s="12" t="str">
        <x:f>IF(AND(B123="Own Shares",P123="Sold",S123&lt;&gt;""),(S123-G123)*F123-J123-K123,IF(AND(P123="Assigned",AD123="Sold",S123&lt;&gt;""),(S123-C123)*E123*100,""))</x:f>
      </x:c>
    </x:row>
    <x:row r="124">
      <x:c r="A124" s="11" t="n"/>
      <x:c r="B124" s="11" t="n"/>
      <x:c r="C124" s="12" t="n"/>
      <x:c r="D124" s="12" t="n"/>
      <x:c r="E124" s="11" t="n"/>
      <x:c r="F124" s="11" t="n"/>
      <x:c r="G124" s="12" t="n"/>
      <x:c r="H124" s="13" t="n"/>
      <x:c r="I124" s="13" t="n"/>
      <x:c r="J124" s="12" t="n"/>
      <x:c r="K124" s="12" t="n"/>
      <x:c r="L124" s="11" t="n"/>
      <x:c r="M124" s="12" t="n"/>
      <x:c r="N124" s="11" t="n"/>
      <x:c r="O124" s="12" t="n"/>
      <x:c r="P124" s="11" t="n"/>
      <x:c r="Q124" s="13" t="n"/>
      <x:c r="R124" s="12" t="n"/>
      <x:c r="S124" s="12" t="n"/>
      <x:c r="T124" s="11" t="n"/>
      <x:c r="U124" s="11" t="n"/>
      <x:c r="V124" s="12" t="str">
        <x:f>IF(OR(B124="Sell Cash-Secured Put",B124="Sell Covered Call"),D124*100*E124,"")</x:f>
      </x:c>
      <x:c r="W124" s="12" t="str">
        <x:f>IF(AND(B124="Sell Cash-Secured Put",P124="Open"),C124*100*E124,"")</x:f>
      </x:c>
      <x:c r="X124" s="14" t="str">
        <x:f>IF(AND(B124="Sell Cash-Secured Put",M124&lt;&gt;""),(M124-C124)/M124,"")</x:f>
      </x:c>
      <x:c r="Y124" s="12" t="str">
        <x:f>IF(B124="Sell Cash-Secured Put",C124-D124,IF(B124="Sell Covered Call",C124+D124,""))</x:f>
      </x:c>
      <x:c r="Z124" s="12" t="str">
        <x:f>IF(OR(P124&lt;&gt;"Open",O124=""),"",IF(B124="Sell Cash-Secured Put",MAX(C124-O124,0)*100*E124,IF(B124="Sell Covered Call",MAX(O124-C124,0)*100*E124,"")))</x:f>
      </x:c>
      <x:c r="AA124" s="12" t="str">
        <x:f>IF(P124&lt;&gt;"Open","",IF(OR(B124="Sell Cash-Secured Put",B124="Sell Covered Call"),V124-Z124-J124-K124,""))</x:f>
      </x:c>
      <x:c r="AB124" s="12" t="n">
        <x:f>IF(P124="Buy to Close",(D124-R124)*100*E124-J124-K124,IF(OR(P124="Assigned",P124="Expired Worthless",P124="Called Away"),V124-J124-K124,0))</x:f>
        <x:v>0</x:v>
      </x:c>
      <x:c r="AC124" s="12" t="str">
        <x:f>IF(AND(P124="Assigned",OR(AD124="",AD124="Holding"),O124&lt;&gt;""),(O124-C124)*100*E124,IF(AND(B124="Own Shares",P124="Open",O124&lt;&gt;""),(O124-G124)*F124,""))</x:f>
      </x:c>
      <x:c r="AD124" s="11" t="n"/>
      <x:c r="AE124" s="11" t="str">
        <x:f>IF(AND(P124="Assigned",OR(AD124="",AD124="Holding")),E124*100,IF(AND(B124="Own Shares",P124="Open"),F124,""))</x:f>
      </x:c>
      <x:c r="AF124" s="12" t="str">
        <x:f>IF(AND(P124="Assigned",OR(AD124="",AD124="Holding")),C124,IF(AND(B124="Own Shares",P124="Open"),G124,""))</x:f>
      </x:c>
      <x:c r="AG124" s="12" t="str">
        <x:f>IF(AND(B124="Own Shares",P124="Sold",S124&lt;&gt;""),(S124-G124)*F124-J124-K124,IF(AND(P124="Assigned",AD124="Sold",S124&lt;&gt;""),(S124-C124)*E124*100,""))</x:f>
      </x:c>
    </x:row>
    <x:row r="125">
      <x:c r="A125" s="11" t="n"/>
      <x:c r="B125" s="11" t="n"/>
      <x:c r="C125" s="12" t="n"/>
      <x:c r="D125" s="12" t="n"/>
      <x:c r="E125" s="11" t="n"/>
      <x:c r="F125" s="11" t="n"/>
      <x:c r="G125" s="12" t="n"/>
      <x:c r="H125" s="13" t="n"/>
      <x:c r="I125" s="13" t="n"/>
      <x:c r="J125" s="12" t="n"/>
      <x:c r="K125" s="12" t="n"/>
      <x:c r="L125" s="11" t="n"/>
      <x:c r="M125" s="12" t="n"/>
      <x:c r="N125" s="11" t="n"/>
      <x:c r="O125" s="12" t="n"/>
      <x:c r="P125" s="11" t="n"/>
      <x:c r="Q125" s="13" t="n"/>
      <x:c r="R125" s="12" t="n"/>
      <x:c r="S125" s="12" t="n"/>
      <x:c r="T125" s="11" t="n"/>
      <x:c r="U125" s="11" t="n"/>
      <x:c r="V125" s="12" t="str">
        <x:f>IF(OR(B125="Sell Cash-Secured Put",B125="Sell Covered Call"),D125*100*E125,"")</x:f>
      </x:c>
      <x:c r="W125" s="12" t="str">
        <x:f>IF(AND(B125="Sell Cash-Secured Put",P125="Open"),C125*100*E125,"")</x:f>
      </x:c>
      <x:c r="X125" s="14" t="str">
        <x:f>IF(AND(B125="Sell Cash-Secured Put",M125&lt;&gt;""),(M125-C125)/M125,"")</x:f>
      </x:c>
      <x:c r="Y125" s="12" t="str">
        <x:f>IF(B125="Sell Cash-Secured Put",C125-D125,IF(B125="Sell Covered Call",C125+D125,""))</x:f>
      </x:c>
      <x:c r="Z125" s="12" t="str">
        <x:f>IF(OR(P125&lt;&gt;"Open",O125=""),"",IF(B125="Sell Cash-Secured Put",MAX(C125-O125,0)*100*E125,IF(B125="Sell Covered Call",MAX(O125-C125,0)*100*E125,"")))</x:f>
      </x:c>
      <x:c r="AA125" s="12" t="str">
        <x:f>IF(P125&lt;&gt;"Open","",IF(OR(B125="Sell Cash-Secured Put",B125="Sell Covered Call"),V125-Z125-J125-K125,""))</x:f>
      </x:c>
      <x:c r="AB125" s="12" t="n">
        <x:f>IF(P125="Buy to Close",(D125-R125)*100*E125-J125-K125,IF(OR(P125="Assigned",P125="Expired Worthless",P125="Called Away"),V125-J125-K125,0))</x:f>
        <x:v>0</x:v>
      </x:c>
      <x:c r="AC125" s="12" t="str">
        <x:f>IF(AND(P125="Assigned",OR(AD125="",AD125="Holding"),O125&lt;&gt;""),(O125-C125)*100*E125,IF(AND(B125="Own Shares",P125="Open",O125&lt;&gt;""),(O125-G125)*F125,""))</x:f>
      </x:c>
      <x:c r="AD125" s="11" t="n"/>
      <x:c r="AE125" s="11" t="str">
        <x:f>IF(AND(P125="Assigned",OR(AD125="",AD125="Holding")),E125*100,IF(AND(B125="Own Shares",P125="Open"),F125,""))</x:f>
      </x:c>
      <x:c r="AF125" s="12" t="str">
        <x:f>IF(AND(P125="Assigned",OR(AD125="",AD125="Holding")),C125,IF(AND(B125="Own Shares",P125="Open"),G125,""))</x:f>
      </x:c>
      <x:c r="AG125" s="12" t="str">
        <x:f>IF(AND(B125="Own Shares",P125="Sold",S125&lt;&gt;""),(S125-G125)*F125-J125-K125,IF(AND(P125="Assigned",AD125="Sold",S125&lt;&gt;""),(S125-C125)*E125*100,""))</x:f>
      </x:c>
    </x:row>
    <x:row r="126">
      <x:c r="A126" s="11" t="n"/>
      <x:c r="B126" s="11" t="n"/>
      <x:c r="C126" s="12" t="n"/>
      <x:c r="D126" s="12" t="n"/>
      <x:c r="E126" s="11" t="n"/>
      <x:c r="F126" s="11" t="n"/>
      <x:c r="G126" s="12" t="n"/>
      <x:c r="H126" s="13" t="n"/>
      <x:c r="I126" s="13" t="n"/>
      <x:c r="J126" s="12" t="n"/>
      <x:c r="K126" s="12" t="n"/>
      <x:c r="L126" s="11" t="n"/>
      <x:c r="M126" s="12" t="n"/>
      <x:c r="N126" s="11" t="n"/>
      <x:c r="O126" s="12" t="n"/>
      <x:c r="P126" s="11" t="n"/>
      <x:c r="Q126" s="13" t="n"/>
      <x:c r="R126" s="12" t="n"/>
      <x:c r="S126" s="12" t="n"/>
      <x:c r="T126" s="11" t="n"/>
      <x:c r="U126" s="11" t="n"/>
      <x:c r="V126" s="12" t="str">
        <x:f>IF(OR(B126="Sell Cash-Secured Put",B126="Sell Covered Call"),D126*100*E126,"")</x:f>
      </x:c>
      <x:c r="W126" s="12" t="str">
        <x:f>IF(AND(B126="Sell Cash-Secured Put",P126="Open"),C126*100*E126,"")</x:f>
      </x:c>
      <x:c r="X126" s="14" t="str">
        <x:f>IF(AND(B126="Sell Cash-Secured Put",M126&lt;&gt;""),(M126-C126)/M126,"")</x:f>
      </x:c>
      <x:c r="Y126" s="12" t="str">
        <x:f>IF(B126="Sell Cash-Secured Put",C126-D126,IF(B126="Sell Covered Call",C126+D126,""))</x:f>
      </x:c>
      <x:c r="Z126" s="12" t="str">
        <x:f>IF(OR(P126&lt;&gt;"Open",O126=""),"",IF(B126="Sell Cash-Secured Put",MAX(C126-O126,0)*100*E126,IF(B126="Sell Covered Call",MAX(O126-C126,0)*100*E126,"")))</x:f>
      </x:c>
      <x:c r="AA126" s="12" t="str">
        <x:f>IF(P126&lt;&gt;"Open","",IF(OR(B126="Sell Cash-Secured Put",B126="Sell Covered Call"),V126-Z126-J126-K126,""))</x:f>
      </x:c>
      <x:c r="AB126" s="12" t="n">
        <x:f>IF(P126="Buy to Close",(D126-R126)*100*E126-J126-K126,IF(OR(P126="Assigned",P126="Expired Worthless",P126="Called Away"),V126-J126-K126,0))</x:f>
        <x:v>0</x:v>
      </x:c>
      <x:c r="AC126" s="12" t="str">
        <x:f>IF(AND(P126="Assigned",OR(AD126="",AD126="Holding"),O126&lt;&gt;""),(O126-C126)*100*E126,IF(AND(B126="Own Shares",P126="Open",O126&lt;&gt;""),(O126-G126)*F126,""))</x:f>
      </x:c>
      <x:c r="AD126" s="11" t="n"/>
      <x:c r="AE126" s="11" t="str">
        <x:f>IF(AND(P126="Assigned",OR(AD126="",AD126="Holding")),E126*100,IF(AND(B126="Own Shares",P126="Open"),F126,""))</x:f>
      </x:c>
      <x:c r="AF126" s="12" t="str">
        <x:f>IF(AND(P126="Assigned",OR(AD126="",AD126="Holding")),C126,IF(AND(B126="Own Shares",P126="Open"),G126,""))</x:f>
      </x:c>
      <x:c r="AG126" s="12" t="str">
        <x:f>IF(AND(B126="Own Shares",P126="Sold",S126&lt;&gt;""),(S126-G126)*F126-J126-K126,IF(AND(P126="Assigned",AD126="Sold",S126&lt;&gt;""),(S126-C126)*E126*100,""))</x:f>
      </x:c>
    </x:row>
    <x:row r="127">
      <x:c r="A127" s="11" t="n"/>
      <x:c r="B127" s="11" t="n"/>
      <x:c r="C127" s="12" t="n"/>
      <x:c r="D127" s="12" t="n"/>
      <x:c r="E127" s="11" t="n"/>
      <x:c r="F127" s="11" t="n"/>
      <x:c r="G127" s="12" t="n"/>
      <x:c r="H127" s="13" t="n"/>
      <x:c r="I127" s="13" t="n"/>
      <x:c r="J127" s="12" t="n"/>
      <x:c r="K127" s="12" t="n"/>
      <x:c r="L127" s="11" t="n"/>
      <x:c r="M127" s="12" t="n"/>
      <x:c r="N127" s="11" t="n"/>
      <x:c r="O127" s="12" t="n"/>
      <x:c r="P127" s="11" t="n"/>
      <x:c r="Q127" s="13" t="n"/>
      <x:c r="R127" s="12" t="n"/>
      <x:c r="S127" s="12" t="n"/>
      <x:c r="T127" s="11" t="n"/>
      <x:c r="U127" s="11" t="n"/>
      <x:c r="V127" s="12" t="str">
        <x:f>IF(OR(B127="Sell Cash-Secured Put",B127="Sell Covered Call"),D127*100*E127,"")</x:f>
      </x:c>
      <x:c r="W127" s="12" t="str">
        <x:f>IF(AND(B127="Sell Cash-Secured Put",P127="Open"),C127*100*E127,"")</x:f>
      </x:c>
      <x:c r="X127" s="14" t="str">
        <x:f>IF(AND(B127="Sell Cash-Secured Put",M127&lt;&gt;""),(M127-C127)/M127,"")</x:f>
      </x:c>
      <x:c r="Y127" s="12" t="str">
        <x:f>IF(B127="Sell Cash-Secured Put",C127-D127,IF(B127="Sell Covered Call",C127+D127,""))</x:f>
      </x:c>
      <x:c r="Z127" s="12" t="str">
        <x:f>IF(OR(P127&lt;&gt;"Open",O127=""),"",IF(B127="Sell Cash-Secured Put",MAX(C127-O127,0)*100*E127,IF(B127="Sell Covered Call",MAX(O127-C127,0)*100*E127,"")))</x:f>
      </x:c>
      <x:c r="AA127" s="12" t="str">
        <x:f>IF(P127&lt;&gt;"Open","",IF(OR(B127="Sell Cash-Secured Put",B127="Sell Covered Call"),V127-Z127-J127-K127,""))</x:f>
      </x:c>
      <x:c r="AB127" s="12" t="n">
        <x:f>IF(P127="Buy to Close",(D127-R127)*100*E127-J127-K127,IF(OR(P127="Assigned",P127="Expired Worthless",P127="Called Away"),V127-J127-K127,0))</x:f>
        <x:v>0</x:v>
      </x:c>
      <x:c r="AC127" s="12" t="str">
        <x:f>IF(AND(P127="Assigned",OR(AD127="",AD127="Holding"),O127&lt;&gt;""),(O127-C127)*100*E127,IF(AND(B127="Own Shares",P127="Open",O127&lt;&gt;""),(O127-G127)*F127,""))</x:f>
      </x:c>
      <x:c r="AD127" s="11" t="n"/>
      <x:c r="AE127" s="11" t="str">
        <x:f>IF(AND(P127="Assigned",OR(AD127="",AD127="Holding")),E127*100,IF(AND(B127="Own Shares",P127="Open"),F127,""))</x:f>
      </x:c>
      <x:c r="AF127" s="12" t="str">
        <x:f>IF(AND(P127="Assigned",OR(AD127="",AD127="Holding")),C127,IF(AND(B127="Own Shares",P127="Open"),G127,""))</x:f>
      </x:c>
      <x:c r="AG127" s="12" t="str">
        <x:f>IF(AND(B127="Own Shares",P127="Sold",S127&lt;&gt;""),(S127-G127)*F127-J127-K127,IF(AND(P127="Assigned",AD127="Sold",S127&lt;&gt;""),(S127-C127)*E127*100,""))</x:f>
      </x:c>
    </x:row>
    <x:row r="128">
      <x:c r="A128" s="11" t="n"/>
      <x:c r="B128" s="11" t="n"/>
      <x:c r="C128" s="12" t="n"/>
      <x:c r="D128" s="12" t="n"/>
      <x:c r="E128" s="11" t="n"/>
      <x:c r="F128" s="11" t="n"/>
      <x:c r="G128" s="12" t="n"/>
      <x:c r="H128" s="13" t="n"/>
      <x:c r="I128" s="13" t="n"/>
      <x:c r="J128" s="12" t="n"/>
      <x:c r="K128" s="12" t="n"/>
      <x:c r="L128" s="11" t="n"/>
      <x:c r="M128" s="12" t="n"/>
      <x:c r="N128" s="11" t="n"/>
      <x:c r="O128" s="12" t="n"/>
      <x:c r="P128" s="11" t="n"/>
      <x:c r="Q128" s="13" t="n"/>
      <x:c r="R128" s="12" t="n"/>
      <x:c r="S128" s="12" t="n"/>
      <x:c r="T128" s="11" t="n"/>
      <x:c r="U128" s="11" t="n"/>
      <x:c r="V128" s="12" t="str">
        <x:f>IF(OR(B128="Sell Cash-Secured Put",B128="Sell Covered Call"),D128*100*E128,"")</x:f>
      </x:c>
      <x:c r="W128" s="12" t="str">
        <x:f>IF(AND(B128="Sell Cash-Secured Put",P128="Open"),C128*100*E128,"")</x:f>
      </x:c>
      <x:c r="X128" s="14" t="str">
        <x:f>IF(AND(B128="Sell Cash-Secured Put",M128&lt;&gt;""),(M128-C128)/M128,"")</x:f>
      </x:c>
      <x:c r="Y128" s="12" t="str">
        <x:f>IF(B128="Sell Cash-Secured Put",C128-D128,IF(B128="Sell Covered Call",C128+D128,""))</x:f>
      </x:c>
      <x:c r="Z128" s="12" t="str">
        <x:f>IF(OR(P128&lt;&gt;"Open",O128=""),"",IF(B128="Sell Cash-Secured Put",MAX(C128-O128,0)*100*E128,IF(B128="Sell Covered Call",MAX(O128-C128,0)*100*E128,"")))</x:f>
      </x:c>
      <x:c r="AA128" s="12" t="str">
        <x:f>IF(P128&lt;&gt;"Open","",IF(OR(B128="Sell Cash-Secured Put",B128="Sell Covered Call"),V128-Z128-J128-K128,""))</x:f>
      </x:c>
      <x:c r="AB128" s="12" t="n">
        <x:f>IF(P128="Buy to Close",(D128-R128)*100*E128-J128-K128,IF(OR(P128="Assigned",P128="Expired Worthless",P128="Called Away"),V128-J128-K128,0))</x:f>
        <x:v>0</x:v>
      </x:c>
      <x:c r="AC128" s="12" t="str">
        <x:f>IF(AND(P128="Assigned",OR(AD128="",AD128="Holding"),O128&lt;&gt;""),(O128-C128)*100*E128,IF(AND(B128="Own Shares",P128="Open",O128&lt;&gt;""),(O128-G128)*F128,""))</x:f>
      </x:c>
      <x:c r="AD128" s="11" t="n"/>
      <x:c r="AE128" s="11" t="str">
        <x:f>IF(AND(P128="Assigned",OR(AD128="",AD128="Holding")),E128*100,IF(AND(B128="Own Shares",P128="Open"),F128,""))</x:f>
      </x:c>
      <x:c r="AF128" s="12" t="str">
        <x:f>IF(AND(P128="Assigned",OR(AD128="",AD128="Holding")),C128,IF(AND(B128="Own Shares",P128="Open"),G128,""))</x:f>
      </x:c>
      <x:c r="AG128" s="12" t="str">
        <x:f>IF(AND(B128="Own Shares",P128="Sold",S128&lt;&gt;""),(S128-G128)*F128-J128-K128,IF(AND(P128="Assigned",AD128="Sold",S128&lt;&gt;""),(S128-C128)*E128*100,""))</x:f>
      </x:c>
    </x:row>
    <x:row r="129">
      <x:c r="A129" s="11" t="n"/>
      <x:c r="B129" s="11" t="n"/>
      <x:c r="C129" s="12" t="n"/>
      <x:c r="D129" s="12" t="n"/>
      <x:c r="E129" s="11" t="n"/>
      <x:c r="F129" s="11" t="n"/>
      <x:c r="G129" s="12" t="n"/>
      <x:c r="H129" s="13" t="n"/>
      <x:c r="I129" s="13" t="n"/>
      <x:c r="J129" s="12" t="n"/>
      <x:c r="K129" s="12" t="n"/>
      <x:c r="L129" s="11" t="n"/>
      <x:c r="M129" s="12" t="n"/>
      <x:c r="N129" s="11" t="n"/>
      <x:c r="O129" s="12" t="n"/>
      <x:c r="P129" s="11" t="n"/>
      <x:c r="Q129" s="13" t="n"/>
      <x:c r="R129" s="12" t="n"/>
      <x:c r="S129" s="12" t="n"/>
      <x:c r="T129" s="11" t="n"/>
      <x:c r="U129" s="11" t="n"/>
      <x:c r="V129" s="12" t="str">
        <x:f>IF(OR(B129="Sell Cash-Secured Put",B129="Sell Covered Call"),D129*100*E129,"")</x:f>
      </x:c>
      <x:c r="W129" s="12" t="str">
        <x:f>IF(AND(B129="Sell Cash-Secured Put",P129="Open"),C129*100*E129,"")</x:f>
      </x:c>
      <x:c r="X129" s="14" t="str">
        <x:f>IF(AND(B129="Sell Cash-Secured Put",M129&lt;&gt;""),(M129-C129)/M129,"")</x:f>
      </x:c>
      <x:c r="Y129" s="12" t="str">
        <x:f>IF(B129="Sell Cash-Secured Put",C129-D129,IF(B129="Sell Covered Call",C129+D129,""))</x:f>
      </x:c>
      <x:c r="Z129" s="12" t="str">
        <x:f>IF(OR(P129&lt;&gt;"Open",O129=""),"",IF(B129="Sell Cash-Secured Put",MAX(C129-O129,0)*100*E129,IF(B129="Sell Covered Call",MAX(O129-C129,0)*100*E129,"")))</x:f>
      </x:c>
      <x:c r="AA129" s="12" t="str">
        <x:f>IF(P129&lt;&gt;"Open","",IF(OR(B129="Sell Cash-Secured Put",B129="Sell Covered Call"),V129-Z129-J129-K129,""))</x:f>
      </x:c>
      <x:c r="AB129" s="12" t="n">
        <x:f>IF(P129="Buy to Close",(D129-R129)*100*E129-J129-K129,IF(OR(P129="Assigned",P129="Expired Worthless",P129="Called Away"),V129-J129-K129,0))</x:f>
        <x:v>0</x:v>
      </x:c>
      <x:c r="AC129" s="12" t="str">
        <x:f>IF(AND(P129="Assigned",OR(AD129="",AD129="Holding"),O129&lt;&gt;""),(O129-C129)*100*E129,IF(AND(B129="Own Shares",P129="Open",O129&lt;&gt;""),(O129-G129)*F129,""))</x:f>
      </x:c>
      <x:c r="AD129" s="11" t="n"/>
      <x:c r="AE129" s="11" t="str">
        <x:f>IF(AND(P129="Assigned",OR(AD129="",AD129="Holding")),E129*100,IF(AND(B129="Own Shares",P129="Open"),F129,""))</x:f>
      </x:c>
      <x:c r="AF129" s="12" t="str">
        <x:f>IF(AND(P129="Assigned",OR(AD129="",AD129="Holding")),C129,IF(AND(B129="Own Shares",P129="Open"),G129,""))</x:f>
      </x:c>
      <x:c r="AG129" s="12" t="str">
        <x:f>IF(AND(B129="Own Shares",P129="Sold",S129&lt;&gt;""),(S129-G129)*F129-J129-K129,IF(AND(P129="Assigned",AD129="Sold",S129&lt;&gt;""),(S129-C129)*E129*100,""))</x:f>
      </x:c>
    </x:row>
    <x:row r="130">
      <x:c r="A130" s="11" t="n"/>
      <x:c r="B130" s="11" t="n"/>
      <x:c r="C130" s="12" t="n"/>
      <x:c r="D130" s="12" t="n"/>
      <x:c r="E130" s="11" t="n"/>
      <x:c r="F130" s="11" t="n"/>
      <x:c r="G130" s="12" t="n"/>
      <x:c r="H130" s="13" t="n"/>
      <x:c r="I130" s="13" t="n"/>
      <x:c r="J130" s="12" t="n"/>
      <x:c r="K130" s="12" t="n"/>
      <x:c r="L130" s="11" t="n"/>
      <x:c r="M130" s="12" t="n"/>
      <x:c r="N130" s="11" t="n"/>
      <x:c r="O130" s="12" t="n"/>
      <x:c r="P130" s="11" t="n"/>
      <x:c r="Q130" s="13" t="n"/>
      <x:c r="R130" s="12" t="n"/>
      <x:c r="S130" s="12" t="n"/>
      <x:c r="T130" s="11" t="n"/>
      <x:c r="U130" s="11" t="n"/>
      <x:c r="V130" s="12" t="str">
        <x:f>IF(OR(B130="Sell Cash-Secured Put",B130="Sell Covered Call"),D130*100*E130,"")</x:f>
      </x:c>
      <x:c r="W130" s="12" t="str">
        <x:f>IF(AND(B130="Sell Cash-Secured Put",P130="Open"),C130*100*E130,"")</x:f>
      </x:c>
      <x:c r="X130" s="14" t="str">
        <x:f>IF(AND(B130="Sell Cash-Secured Put",M130&lt;&gt;""),(M130-C130)/M130,"")</x:f>
      </x:c>
      <x:c r="Y130" s="12" t="str">
        <x:f>IF(B130="Sell Cash-Secured Put",C130-D130,IF(B130="Sell Covered Call",C130+D130,""))</x:f>
      </x:c>
      <x:c r="Z130" s="12" t="str">
        <x:f>IF(OR(P130&lt;&gt;"Open",O130=""),"",IF(B130="Sell Cash-Secured Put",MAX(C130-O130,0)*100*E130,IF(B130="Sell Covered Call",MAX(O130-C130,0)*100*E130,"")))</x:f>
      </x:c>
      <x:c r="AA130" s="12" t="str">
        <x:f>IF(P130&lt;&gt;"Open","",IF(OR(B130="Sell Cash-Secured Put",B130="Sell Covered Call"),V130-Z130-J130-K130,""))</x:f>
      </x:c>
      <x:c r="AB130" s="12" t="n">
        <x:f>IF(P130="Buy to Close",(D130-R130)*100*E130-J130-K130,IF(OR(P130="Assigned",P130="Expired Worthless",P130="Called Away"),V130-J130-K130,0))</x:f>
        <x:v>0</x:v>
      </x:c>
      <x:c r="AC130" s="12" t="str">
        <x:f>IF(AND(P130="Assigned",OR(AD130="",AD130="Holding"),O130&lt;&gt;""),(O130-C130)*100*E130,IF(AND(B130="Own Shares",P130="Open",O130&lt;&gt;""),(O130-G130)*F130,""))</x:f>
      </x:c>
      <x:c r="AD130" s="11" t="n"/>
      <x:c r="AE130" s="11" t="str">
        <x:f>IF(AND(P130="Assigned",OR(AD130="",AD130="Holding")),E130*100,IF(AND(B130="Own Shares",P130="Open"),F130,""))</x:f>
      </x:c>
      <x:c r="AF130" s="12" t="str">
        <x:f>IF(AND(P130="Assigned",OR(AD130="",AD130="Holding")),C130,IF(AND(B130="Own Shares",P130="Open"),G130,""))</x:f>
      </x:c>
      <x:c r="AG130" s="12" t="str">
        <x:f>IF(AND(B130="Own Shares",P130="Sold",S130&lt;&gt;""),(S130-G130)*F130-J130-K130,IF(AND(P130="Assigned",AD130="Sold",S130&lt;&gt;""),(S130-C130)*E130*100,""))</x:f>
      </x:c>
    </x:row>
    <x:row r="131">
      <x:c r="A131" s="11" t="n"/>
      <x:c r="B131" s="11" t="n"/>
      <x:c r="C131" s="12" t="n"/>
      <x:c r="D131" s="12" t="n"/>
      <x:c r="E131" s="11" t="n"/>
      <x:c r="F131" s="11" t="n"/>
      <x:c r="G131" s="12" t="n"/>
      <x:c r="H131" s="13" t="n"/>
      <x:c r="I131" s="13" t="n"/>
      <x:c r="J131" s="12" t="n"/>
      <x:c r="K131" s="12" t="n"/>
      <x:c r="L131" s="11" t="n"/>
      <x:c r="M131" s="12" t="n"/>
      <x:c r="N131" s="11" t="n"/>
      <x:c r="O131" s="12" t="n"/>
      <x:c r="P131" s="11" t="n"/>
      <x:c r="Q131" s="13" t="n"/>
      <x:c r="R131" s="12" t="n"/>
      <x:c r="S131" s="12" t="n"/>
      <x:c r="T131" s="11" t="n"/>
      <x:c r="U131" s="11" t="n"/>
      <x:c r="V131" s="12" t="str">
        <x:f>IF(OR(B131="Sell Cash-Secured Put",B131="Sell Covered Call"),D131*100*E131,"")</x:f>
      </x:c>
      <x:c r="W131" s="12" t="str">
        <x:f>IF(AND(B131="Sell Cash-Secured Put",P131="Open"),C131*100*E131,"")</x:f>
      </x:c>
      <x:c r="X131" s="14" t="str">
        <x:f>IF(AND(B131="Sell Cash-Secured Put",M131&lt;&gt;""),(M131-C131)/M131,"")</x:f>
      </x:c>
      <x:c r="Y131" s="12" t="str">
        <x:f>IF(B131="Sell Cash-Secured Put",C131-D131,IF(B131="Sell Covered Call",C131+D131,""))</x:f>
      </x:c>
      <x:c r="Z131" s="12" t="str">
        <x:f>IF(OR(P131&lt;&gt;"Open",O131=""),"",IF(B131="Sell Cash-Secured Put",MAX(C131-O131,0)*100*E131,IF(B131="Sell Covered Call",MAX(O131-C131,0)*100*E131,"")))</x:f>
      </x:c>
      <x:c r="AA131" s="12" t="str">
        <x:f>IF(P131&lt;&gt;"Open","",IF(OR(B131="Sell Cash-Secured Put",B131="Sell Covered Call"),V131-Z131-J131-K131,""))</x:f>
      </x:c>
      <x:c r="AB131" s="12" t="n">
        <x:f>IF(P131="Buy to Close",(D131-R131)*100*E131-J131-K131,IF(OR(P131="Assigned",P131="Expired Worthless",P131="Called Away"),V131-J131-K131,0))</x:f>
        <x:v>0</x:v>
      </x:c>
      <x:c r="AC131" s="12" t="str">
        <x:f>IF(AND(P131="Assigned",OR(AD131="",AD131="Holding"),O131&lt;&gt;""),(O131-C131)*100*E131,IF(AND(B131="Own Shares",P131="Open",O131&lt;&gt;""),(O131-G131)*F131,""))</x:f>
      </x:c>
      <x:c r="AD131" s="11" t="n"/>
      <x:c r="AE131" s="11" t="str">
        <x:f>IF(AND(P131="Assigned",OR(AD131="",AD131="Holding")),E131*100,IF(AND(B131="Own Shares",P131="Open"),F131,""))</x:f>
      </x:c>
      <x:c r="AF131" s="12" t="str">
        <x:f>IF(AND(P131="Assigned",OR(AD131="",AD131="Holding")),C131,IF(AND(B131="Own Shares",P131="Open"),G131,""))</x:f>
      </x:c>
      <x:c r="AG131" s="12" t="str">
        <x:f>IF(AND(B131="Own Shares",P131="Sold",S131&lt;&gt;""),(S131-G131)*F131-J131-K131,IF(AND(P131="Assigned",AD131="Sold",S131&lt;&gt;""),(S131-C131)*E131*100,""))</x:f>
      </x:c>
    </x:row>
    <x:row r="132">
      <x:c r="A132" s="11" t="n"/>
      <x:c r="B132" s="11" t="n"/>
      <x:c r="C132" s="12" t="n"/>
      <x:c r="D132" s="12" t="n"/>
      <x:c r="E132" s="11" t="n"/>
      <x:c r="F132" s="11" t="n"/>
      <x:c r="G132" s="12" t="n"/>
      <x:c r="H132" s="13" t="n"/>
      <x:c r="I132" s="13" t="n"/>
      <x:c r="J132" s="12" t="n"/>
      <x:c r="K132" s="12" t="n"/>
      <x:c r="L132" s="11" t="n"/>
      <x:c r="M132" s="12" t="n"/>
      <x:c r="N132" s="11" t="n"/>
      <x:c r="O132" s="12" t="n"/>
      <x:c r="P132" s="11" t="n"/>
      <x:c r="Q132" s="13" t="n"/>
      <x:c r="R132" s="12" t="n"/>
      <x:c r="S132" s="12" t="n"/>
      <x:c r="T132" s="11" t="n"/>
      <x:c r="U132" s="11" t="n"/>
      <x:c r="V132" s="12" t="str">
        <x:f>IF(OR(B132="Sell Cash-Secured Put",B132="Sell Covered Call"),D132*100*E132,"")</x:f>
      </x:c>
      <x:c r="W132" s="12" t="str">
        <x:f>IF(AND(B132="Sell Cash-Secured Put",P132="Open"),C132*100*E132,"")</x:f>
      </x:c>
      <x:c r="X132" s="14" t="str">
        <x:f>IF(AND(B132="Sell Cash-Secured Put",M132&lt;&gt;""),(M132-C132)/M132,"")</x:f>
      </x:c>
      <x:c r="Y132" s="12" t="str">
        <x:f>IF(B132="Sell Cash-Secured Put",C132-D132,IF(B132="Sell Covered Call",C132+D132,""))</x:f>
      </x:c>
      <x:c r="Z132" s="12" t="str">
        <x:f>IF(OR(P132&lt;&gt;"Open",O132=""),"",IF(B132="Sell Cash-Secured Put",MAX(C132-O132,0)*100*E132,IF(B132="Sell Covered Call",MAX(O132-C132,0)*100*E132,"")))</x:f>
      </x:c>
      <x:c r="AA132" s="12" t="str">
        <x:f>IF(P132&lt;&gt;"Open","",IF(OR(B132="Sell Cash-Secured Put",B132="Sell Covered Call"),V132-Z132-J132-K132,""))</x:f>
      </x:c>
      <x:c r="AB132" s="12" t="n">
        <x:f>IF(P132="Buy to Close",(D132-R132)*100*E132-J132-K132,IF(OR(P132="Assigned",P132="Expired Worthless",P132="Called Away"),V132-J132-K132,0))</x:f>
        <x:v>0</x:v>
      </x:c>
      <x:c r="AC132" s="12" t="str">
        <x:f>IF(AND(P132="Assigned",OR(AD132="",AD132="Holding"),O132&lt;&gt;""),(O132-C132)*100*E132,IF(AND(B132="Own Shares",P132="Open",O132&lt;&gt;""),(O132-G132)*F132,""))</x:f>
      </x:c>
      <x:c r="AD132" s="11" t="n"/>
      <x:c r="AE132" s="11" t="str">
        <x:f>IF(AND(P132="Assigned",OR(AD132="",AD132="Holding")),E132*100,IF(AND(B132="Own Shares",P132="Open"),F132,""))</x:f>
      </x:c>
      <x:c r="AF132" s="12" t="str">
        <x:f>IF(AND(P132="Assigned",OR(AD132="",AD132="Holding")),C132,IF(AND(B132="Own Shares",P132="Open"),G132,""))</x:f>
      </x:c>
      <x:c r="AG132" s="12" t="str">
        <x:f>IF(AND(B132="Own Shares",P132="Sold",S132&lt;&gt;""),(S132-G132)*F132-J132-K132,IF(AND(P132="Assigned",AD132="Sold",S132&lt;&gt;""),(S132-C132)*E132*100,""))</x:f>
      </x:c>
    </x:row>
    <x:row r="133">
      <x:c r="A133" s="11" t="n"/>
      <x:c r="B133" s="11" t="n"/>
      <x:c r="C133" s="12" t="n"/>
      <x:c r="D133" s="12" t="n"/>
      <x:c r="E133" s="11" t="n"/>
      <x:c r="F133" s="11" t="n"/>
      <x:c r="G133" s="12" t="n"/>
      <x:c r="H133" s="13" t="n"/>
      <x:c r="I133" s="13" t="n"/>
      <x:c r="J133" s="12" t="n"/>
      <x:c r="K133" s="12" t="n"/>
      <x:c r="L133" s="11" t="n"/>
      <x:c r="M133" s="12" t="n"/>
      <x:c r="N133" s="11" t="n"/>
      <x:c r="O133" s="12" t="n"/>
      <x:c r="P133" s="11" t="n"/>
      <x:c r="Q133" s="13" t="n"/>
      <x:c r="R133" s="12" t="n"/>
      <x:c r="S133" s="12" t="n"/>
      <x:c r="T133" s="11" t="n"/>
      <x:c r="U133" s="11" t="n"/>
      <x:c r="V133" s="12" t="str">
        <x:f>IF(OR(B133="Sell Cash-Secured Put",B133="Sell Covered Call"),D133*100*E133,"")</x:f>
      </x:c>
      <x:c r="W133" s="12" t="str">
        <x:f>IF(AND(B133="Sell Cash-Secured Put",P133="Open"),C133*100*E133,"")</x:f>
      </x:c>
      <x:c r="X133" s="14" t="str">
        <x:f>IF(AND(B133="Sell Cash-Secured Put",M133&lt;&gt;""),(M133-C133)/M133,"")</x:f>
      </x:c>
      <x:c r="Y133" s="12" t="str">
        <x:f>IF(B133="Sell Cash-Secured Put",C133-D133,IF(B133="Sell Covered Call",C133+D133,""))</x:f>
      </x:c>
      <x:c r="Z133" s="12" t="str">
        <x:f>IF(OR(P133&lt;&gt;"Open",O133=""),"",IF(B133="Sell Cash-Secured Put",MAX(C133-O133,0)*100*E133,IF(B133="Sell Covered Call",MAX(O133-C133,0)*100*E133,"")))</x:f>
      </x:c>
      <x:c r="AA133" s="12" t="str">
        <x:f>IF(P133&lt;&gt;"Open","",IF(OR(B133="Sell Cash-Secured Put",B133="Sell Covered Call"),V133-Z133-J133-K133,""))</x:f>
      </x:c>
      <x:c r="AB133" s="12" t="n">
        <x:f>IF(P133="Buy to Close",(D133-R133)*100*E133-J133-K133,IF(OR(P133="Assigned",P133="Expired Worthless",P133="Called Away"),V133-J133-K133,0))</x:f>
        <x:v>0</x:v>
      </x:c>
      <x:c r="AC133" s="12" t="str">
        <x:f>IF(AND(P133="Assigned",OR(AD133="",AD133="Holding"),O133&lt;&gt;""),(O133-C133)*100*E133,IF(AND(B133="Own Shares",P133="Open",O133&lt;&gt;""),(O133-G133)*F133,""))</x:f>
      </x:c>
      <x:c r="AD133" s="11" t="n"/>
      <x:c r="AE133" s="11" t="str">
        <x:f>IF(AND(P133="Assigned",OR(AD133="",AD133="Holding")),E133*100,IF(AND(B133="Own Shares",P133="Open"),F133,""))</x:f>
      </x:c>
      <x:c r="AF133" s="12" t="str">
        <x:f>IF(AND(P133="Assigned",OR(AD133="",AD133="Holding")),C133,IF(AND(B133="Own Shares",P133="Open"),G133,""))</x:f>
      </x:c>
      <x:c r="AG133" s="12" t="str">
        <x:f>IF(AND(B133="Own Shares",P133="Sold",S133&lt;&gt;""),(S133-G133)*F133-J133-K133,IF(AND(P133="Assigned",AD133="Sold",S133&lt;&gt;""),(S133-C133)*E133*100,""))</x:f>
      </x:c>
    </x:row>
    <x:row r="134">
      <x:c r="A134" s="11" t="n"/>
      <x:c r="B134" s="11" t="n"/>
      <x:c r="C134" s="12" t="n"/>
      <x:c r="D134" s="12" t="n"/>
      <x:c r="E134" s="11" t="n"/>
      <x:c r="F134" s="11" t="n"/>
      <x:c r="G134" s="12" t="n"/>
      <x:c r="H134" s="13" t="n"/>
      <x:c r="I134" s="13" t="n"/>
      <x:c r="J134" s="12" t="n"/>
      <x:c r="K134" s="12" t="n"/>
      <x:c r="L134" s="11" t="n"/>
      <x:c r="M134" s="12" t="n"/>
      <x:c r="N134" s="11" t="n"/>
      <x:c r="O134" s="12" t="n"/>
      <x:c r="P134" s="11" t="n"/>
      <x:c r="Q134" s="13" t="n"/>
      <x:c r="R134" s="12" t="n"/>
      <x:c r="S134" s="12" t="n"/>
      <x:c r="T134" s="11" t="n"/>
      <x:c r="U134" s="11" t="n"/>
      <x:c r="V134" s="12" t="str">
        <x:f>IF(OR(B134="Sell Cash-Secured Put",B134="Sell Covered Call"),D134*100*E134,"")</x:f>
      </x:c>
      <x:c r="W134" s="12" t="str">
        <x:f>IF(AND(B134="Sell Cash-Secured Put",P134="Open"),C134*100*E134,"")</x:f>
      </x:c>
      <x:c r="X134" s="14" t="str">
        <x:f>IF(AND(B134="Sell Cash-Secured Put",M134&lt;&gt;""),(M134-C134)/M134,"")</x:f>
      </x:c>
      <x:c r="Y134" s="12" t="str">
        <x:f>IF(B134="Sell Cash-Secured Put",C134-D134,IF(B134="Sell Covered Call",C134+D134,""))</x:f>
      </x:c>
      <x:c r="Z134" s="12" t="str">
        <x:f>IF(OR(P134&lt;&gt;"Open",O134=""),"",IF(B134="Sell Cash-Secured Put",MAX(C134-O134,0)*100*E134,IF(B134="Sell Covered Call",MAX(O134-C134,0)*100*E134,"")))</x:f>
      </x:c>
      <x:c r="AA134" s="12" t="str">
        <x:f>IF(P134&lt;&gt;"Open","",IF(OR(B134="Sell Cash-Secured Put",B134="Sell Covered Call"),V134-Z134-J134-K134,""))</x:f>
      </x:c>
      <x:c r="AB134" s="12" t="n">
        <x:f>IF(P134="Buy to Close",(D134-R134)*100*E134-J134-K134,IF(OR(P134="Assigned",P134="Expired Worthless",P134="Called Away"),V134-J134-K134,0))</x:f>
        <x:v>0</x:v>
      </x:c>
      <x:c r="AC134" s="12" t="str">
        <x:f>IF(AND(P134="Assigned",OR(AD134="",AD134="Holding"),O134&lt;&gt;""),(O134-C134)*100*E134,IF(AND(B134="Own Shares",P134="Open",O134&lt;&gt;""),(O134-G134)*F134,""))</x:f>
      </x:c>
      <x:c r="AD134" s="11" t="n"/>
      <x:c r="AE134" s="11" t="str">
        <x:f>IF(AND(P134="Assigned",OR(AD134="",AD134="Holding")),E134*100,IF(AND(B134="Own Shares",P134="Open"),F134,""))</x:f>
      </x:c>
      <x:c r="AF134" s="12" t="str">
        <x:f>IF(AND(P134="Assigned",OR(AD134="",AD134="Holding")),C134,IF(AND(B134="Own Shares",P134="Open"),G134,""))</x:f>
      </x:c>
      <x:c r="AG134" s="12" t="str">
        <x:f>IF(AND(B134="Own Shares",P134="Sold",S134&lt;&gt;""),(S134-G134)*F134-J134-K134,IF(AND(P134="Assigned",AD134="Sold",S134&lt;&gt;""),(S134-C134)*E134*100,""))</x:f>
      </x:c>
    </x:row>
    <x:row r="135">
      <x:c r="A135" s="11" t="n"/>
      <x:c r="B135" s="11" t="n"/>
      <x:c r="C135" s="12" t="n"/>
      <x:c r="D135" s="12" t="n"/>
      <x:c r="E135" s="11" t="n"/>
      <x:c r="F135" s="11" t="n"/>
      <x:c r="G135" s="12" t="n"/>
      <x:c r="H135" s="13" t="n"/>
      <x:c r="I135" s="13" t="n"/>
      <x:c r="J135" s="12" t="n"/>
      <x:c r="K135" s="12" t="n"/>
      <x:c r="L135" s="11" t="n"/>
      <x:c r="M135" s="12" t="n"/>
      <x:c r="N135" s="11" t="n"/>
      <x:c r="O135" s="12" t="n"/>
      <x:c r="P135" s="11" t="n"/>
      <x:c r="Q135" s="13" t="n"/>
      <x:c r="R135" s="12" t="n"/>
      <x:c r="S135" s="12" t="n"/>
      <x:c r="T135" s="11" t="n"/>
      <x:c r="U135" s="11" t="n"/>
      <x:c r="V135" s="12" t="str">
        <x:f>IF(OR(B135="Sell Cash-Secured Put",B135="Sell Covered Call"),D135*100*E135,"")</x:f>
      </x:c>
      <x:c r="W135" s="12" t="str">
        <x:f>IF(AND(B135="Sell Cash-Secured Put",P135="Open"),C135*100*E135,"")</x:f>
      </x:c>
      <x:c r="X135" s="14" t="str">
        <x:f>IF(AND(B135="Sell Cash-Secured Put",M135&lt;&gt;""),(M135-C135)/M135,"")</x:f>
      </x:c>
      <x:c r="Y135" s="12" t="str">
        <x:f>IF(B135="Sell Cash-Secured Put",C135-D135,IF(B135="Sell Covered Call",C135+D135,""))</x:f>
      </x:c>
      <x:c r="Z135" s="12" t="str">
        <x:f>IF(OR(P135&lt;&gt;"Open",O135=""),"",IF(B135="Sell Cash-Secured Put",MAX(C135-O135,0)*100*E135,IF(B135="Sell Covered Call",MAX(O135-C135,0)*100*E135,"")))</x:f>
      </x:c>
      <x:c r="AA135" s="12" t="str">
        <x:f>IF(P135&lt;&gt;"Open","",IF(OR(B135="Sell Cash-Secured Put",B135="Sell Covered Call"),V135-Z135-J135-K135,""))</x:f>
      </x:c>
      <x:c r="AB135" s="12" t="n">
        <x:f>IF(P135="Buy to Close",(D135-R135)*100*E135-J135-K135,IF(OR(P135="Assigned",P135="Expired Worthless",P135="Called Away"),V135-J135-K135,0))</x:f>
        <x:v>0</x:v>
      </x:c>
      <x:c r="AC135" s="12" t="str">
        <x:f>IF(AND(P135="Assigned",OR(AD135="",AD135="Holding"),O135&lt;&gt;""),(O135-C135)*100*E135,IF(AND(B135="Own Shares",P135="Open",O135&lt;&gt;""),(O135-G135)*F135,""))</x:f>
      </x:c>
      <x:c r="AD135" s="11" t="n"/>
      <x:c r="AE135" s="11" t="str">
        <x:f>IF(AND(P135="Assigned",OR(AD135="",AD135="Holding")),E135*100,IF(AND(B135="Own Shares",P135="Open"),F135,""))</x:f>
      </x:c>
      <x:c r="AF135" s="12" t="str">
        <x:f>IF(AND(P135="Assigned",OR(AD135="",AD135="Holding")),C135,IF(AND(B135="Own Shares",P135="Open"),G135,""))</x:f>
      </x:c>
      <x:c r="AG135" s="12" t="str">
        <x:f>IF(AND(B135="Own Shares",P135="Sold",S135&lt;&gt;""),(S135-G135)*F135-J135-K135,IF(AND(P135="Assigned",AD135="Sold",S135&lt;&gt;""),(S135-C135)*E135*100,""))</x:f>
      </x:c>
    </x:row>
    <x:row r="136">
      <x:c r="A136" s="11" t="n"/>
      <x:c r="B136" s="11" t="n"/>
      <x:c r="C136" s="12" t="n"/>
      <x:c r="D136" s="12" t="n"/>
      <x:c r="E136" s="11" t="n"/>
      <x:c r="F136" s="11" t="n"/>
      <x:c r="G136" s="12" t="n"/>
      <x:c r="H136" s="13" t="n"/>
      <x:c r="I136" s="13" t="n"/>
      <x:c r="J136" s="12" t="n"/>
      <x:c r="K136" s="12" t="n"/>
      <x:c r="L136" s="11" t="n"/>
      <x:c r="M136" s="12" t="n"/>
      <x:c r="N136" s="11" t="n"/>
      <x:c r="O136" s="12" t="n"/>
      <x:c r="P136" s="11" t="n"/>
      <x:c r="Q136" s="13" t="n"/>
      <x:c r="R136" s="12" t="n"/>
      <x:c r="S136" s="12" t="n"/>
      <x:c r="T136" s="11" t="n"/>
      <x:c r="U136" s="11" t="n"/>
      <x:c r="V136" s="12" t="str">
        <x:f>IF(OR(B136="Sell Cash-Secured Put",B136="Sell Covered Call"),D136*100*E136,"")</x:f>
      </x:c>
      <x:c r="W136" s="12" t="str">
        <x:f>IF(AND(B136="Sell Cash-Secured Put",P136="Open"),C136*100*E136,"")</x:f>
      </x:c>
      <x:c r="X136" s="14" t="str">
        <x:f>IF(AND(B136="Sell Cash-Secured Put",M136&lt;&gt;""),(M136-C136)/M136,"")</x:f>
      </x:c>
      <x:c r="Y136" s="12" t="str">
        <x:f>IF(B136="Sell Cash-Secured Put",C136-D136,IF(B136="Sell Covered Call",C136+D136,""))</x:f>
      </x:c>
      <x:c r="Z136" s="12" t="str">
        <x:f>IF(OR(P136&lt;&gt;"Open",O136=""),"",IF(B136="Sell Cash-Secured Put",MAX(C136-O136,0)*100*E136,IF(B136="Sell Covered Call",MAX(O136-C136,0)*100*E136,"")))</x:f>
      </x:c>
      <x:c r="AA136" s="12" t="str">
        <x:f>IF(P136&lt;&gt;"Open","",IF(OR(B136="Sell Cash-Secured Put",B136="Sell Covered Call"),V136-Z136-J136-K136,""))</x:f>
      </x:c>
      <x:c r="AB136" s="12" t="n">
        <x:f>IF(P136="Buy to Close",(D136-R136)*100*E136-J136-K136,IF(OR(P136="Assigned",P136="Expired Worthless",P136="Called Away"),V136-J136-K136,0))</x:f>
        <x:v>0</x:v>
      </x:c>
      <x:c r="AC136" s="12" t="str">
        <x:f>IF(AND(P136="Assigned",OR(AD136="",AD136="Holding"),O136&lt;&gt;""),(O136-C136)*100*E136,IF(AND(B136="Own Shares",P136="Open",O136&lt;&gt;""),(O136-G136)*F136,""))</x:f>
      </x:c>
      <x:c r="AD136" s="11" t="n"/>
      <x:c r="AE136" s="11" t="str">
        <x:f>IF(AND(P136="Assigned",OR(AD136="",AD136="Holding")),E136*100,IF(AND(B136="Own Shares",P136="Open"),F136,""))</x:f>
      </x:c>
      <x:c r="AF136" s="12" t="str">
        <x:f>IF(AND(P136="Assigned",OR(AD136="",AD136="Holding")),C136,IF(AND(B136="Own Shares",P136="Open"),G136,""))</x:f>
      </x:c>
      <x:c r="AG136" s="12" t="str">
        <x:f>IF(AND(B136="Own Shares",P136="Sold",S136&lt;&gt;""),(S136-G136)*F136-J136-K136,IF(AND(P136="Assigned",AD136="Sold",S136&lt;&gt;""),(S136-C136)*E136*100,""))</x:f>
      </x:c>
    </x:row>
    <x:row r="137">
      <x:c r="A137" s="11" t="n"/>
      <x:c r="B137" s="11" t="n"/>
      <x:c r="C137" s="12" t="n"/>
      <x:c r="D137" s="12" t="n"/>
      <x:c r="E137" s="11" t="n"/>
      <x:c r="F137" s="11" t="n"/>
      <x:c r="G137" s="12" t="n"/>
      <x:c r="H137" s="13" t="n"/>
      <x:c r="I137" s="13" t="n"/>
      <x:c r="J137" s="12" t="n"/>
      <x:c r="K137" s="12" t="n"/>
      <x:c r="L137" s="11" t="n"/>
      <x:c r="M137" s="12" t="n"/>
      <x:c r="N137" s="11" t="n"/>
      <x:c r="O137" s="12" t="n"/>
      <x:c r="P137" s="11" t="n"/>
      <x:c r="Q137" s="13" t="n"/>
      <x:c r="R137" s="12" t="n"/>
      <x:c r="S137" s="12" t="n"/>
      <x:c r="T137" s="11" t="n"/>
      <x:c r="U137" s="11" t="n"/>
      <x:c r="V137" s="12" t="str">
        <x:f>IF(OR(B137="Sell Cash-Secured Put",B137="Sell Covered Call"),D137*100*E137,"")</x:f>
      </x:c>
      <x:c r="W137" s="12" t="str">
        <x:f>IF(AND(B137="Sell Cash-Secured Put",P137="Open"),C137*100*E137,"")</x:f>
      </x:c>
      <x:c r="X137" s="14" t="str">
        <x:f>IF(AND(B137="Sell Cash-Secured Put",M137&lt;&gt;""),(M137-C137)/M137,"")</x:f>
      </x:c>
      <x:c r="Y137" s="12" t="str">
        <x:f>IF(B137="Sell Cash-Secured Put",C137-D137,IF(B137="Sell Covered Call",C137+D137,""))</x:f>
      </x:c>
      <x:c r="Z137" s="12" t="str">
        <x:f>IF(OR(P137&lt;&gt;"Open",O137=""),"",IF(B137="Sell Cash-Secured Put",MAX(C137-O137,0)*100*E137,IF(B137="Sell Covered Call",MAX(O137-C137,0)*100*E137,"")))</x:f>
      </x:c>
      <x:c r="AA137" s="12" t="str">
        <x:f>IF(P137&lt;&gt;"Open","",IF(OR(B137="Sell Cash-Secured Put",B137="Sell Covered Call"),V137-Z137-J137-K137,""))</x:f>
      </x:c>
      <x:c r="AB137" s="12" t="n">
        <x:f>IF(P137="Buy to Close",(D137-R137)*100*E137-J137-K137,IF(OR(P137="Assigned",P137="Expired Worthless",P137="Called Away"),V137-J137-K137,0))</x:f>
        <x:v>0</x:v>
      </x:c>
      <x:c r="AC137" s="12" t="str">
        <x:f>IF(AND(P137="Assigned",OR(AD137="",AD137="Holding"),O137&lt;&gt;""),(O137-C137)*100*E137,IF(AND(B137="Own Shares",P137="Open",O137&lt;&gt;""),(O137-G137)*F137,""))</x:f>
      </x:c>
      <x:c r="AD137" s="11" t="n"/>
      <x:c r="AE137" s="11" t="str">
        <x:f>IF(AND(P137="Assigned",OR(AD137="",AD137="Holding")),E137*100,IF(AND(B137="Own Shares",P137="Open"),F137,""))</x:f>
      </x:c>
      <x:c r="AF137" s="12" t="str">
        <x:f>IF(AND(P137="Assigned",OR(AD137="",AD137="Holding")),C137,IF(AND(B137="Own Shares",P137="Open"),G137,""))</x:f>
      </x:c>
      <x:c r="AG137" s="12" t="str">
        <x:f>IF(AND(B137="Own Shares",P137="Sold",S137&lt;&gt;""),(S137-G137)*F137-J137-K137,IF(AND(P137="Assigned",AD137="Sold",S137&lt;&gt;""),(S137-C137)*E137*100,""))</x:f>
      </x:c>
    </x:row>
    <x:row r="138">
      <x:c r="A138" s="11" t="n"/>
      <x:c r="B138" s="11" t="n"/>
      <x:c r="C138" s="12" t="n"/>
      <x:c r="D138" s="12" t="n"/>
      <x:c r="E138" s="11" t="n"/>
      <x:c r="F138" s="11" t="n"/>
      <x:c r="G138" s="12" t="n"/>
      <x:c r="H138" s="13" t="n"/>
      <x:c r="I138" s="13" t="n"/>
      <x:c r="J138" s="12" t="n"/>
      <x:c r="K138" s="12" t="n"/>
      <x:c r="L138" s="11" t="n"/>
      <x:c r="M138" s="12" t="n"/>
      <x:c r="N138" s="11" t="n"/>
      <x:c r="O138" s="12" t="n"/>
      <x:c r="P138" s="11" t="n"/>
      <x:c r="Q138" s="13" t="n"/>
      <x:c r="R138" s="12" t="n"/>
      <x:c r="S138" s="12" t="n"/>
      <x:c r="T138" s="11" t="n"/>
      <x:c r="U138" s="11" t="n"/>
      <x:c r="V138" s="12" t="str">
        <x:f>IF(OR(B138="Sell Cash-Secured Put",B138="Sell Covered Call"),D138*100*E138,"")</x:f>
      </x:c>
      <x:c r="W138" s="12" t="str">
        <x:f>IF(AND(B138="Sell Cash-Secured Put",P138="Open"),C138*100*E138,"")</x:f>
      </x:c>
      <x:c r="X138" s="14" t="str">
        <x:f>IF(AND(B138="Sell Cash-Secured Put",M138&lt;&gt;""),(M138-C138)/M138,"")</x:f>
      </x:c>
      <x:c r="Y138" s="12" t="str">
        <x:f>IF(B138="Sell Cash-Secured Put",C138-D138,IF(B138="Sell Covered Call",C138+D138,""))</x:f>
      </x:c>
      <x:c r="Z138" s="12" t="str">
        <x:f>IF(OR(P138&lt;&gt;"Open",O138=""),"",IF(B138="Sell Cash-Secured Put",MAX(C138-O138,0)*100*E138,IF(B138="Sell Covered Call",MAX(O138-C138,0)*100*E138,"")))</x:f>
      </x:c>
      <x:c r="AA138" s="12" t="str">
        <x:f>IF(P138&lt;&gt;"Open","",IF(OR(B138="Sell Cash-Secured Put",B138="Sell Covered Call"),V138-Z138-J138-K138,""))</x:f>
      </x:c>
      <x:c r="AB138" s="12" t="n">
        <x:f>IF(P138="Buy to Close",(D138-R138)*100*E138-J138-K138,IF(OR(P138="Assigned",P138="Expired Worthless",P138="Called Away"),V138-J138-K138,0))</x:f>
        <x:v>0</x:v>
      </x:c>
      <x:c r="AC138" s="12" t="str">
        <x:f>IF(AND(P138="Assigned",OR(AD138="",AD138="Holding"),O138&lt;&gt;""),(O138-C138)*100*E138,IF(AND(B138="Own Shares",P138="Open",O138&lt;&gt;""),(O138-G138)*F138,""))</x:f>
      </x:c>
      <x:c r="AD138" s="11" t="n"/>
      <x:c r="AE138" s="11" t="str">
        <x:f>IF(AND(P138="Assigned",OR(AD138="",AD138="Holding")),E138*100,IF(AND(B138="Own Shares",P138="Open"),F138,""))</x:f>
      </x:c>
      <x:c r="AF138" s="12" t="str">
        <x:f>IF(AND(P138="Assigned",OR(AD138="",AD138="Holding")),C138,IF(AND(B138="Own Shares",P138="Open"),G138,""))</x:f>
      </x:c>
      <x:c r="AG138" s="12" t="str">
        <x:f>IF(AND(B138="Own Shares",P138="Sold",S138&lt;&gt;""),(S138-G138)*F138-J138-K138,IF(AND(P138="Assigned",AD138="Sold",S138&lt;&gt;""),(S138-C138)*E138*100,""))</x:f>
      </x:c>
    </x:row>
    <x:row r="139">
      <x:c r="A139" s="11" t="n"/>
      <x:c r="B139" s="11" t="n"/>
      <x:c r="C139" s="12" t="n"/>
      <x:c r="D139" s="12" t="n"/>
      <x:c r="E139" s="11" t="n"/>
      <x:c r="F139" s="11" t="n"/>
      <x:c r="G139" s="12" t="n"/>
      <x:c r="H139" s="13" t="n"/>
      <x:c r="I139" s="13" t="n"/>
      <x:c r="J139" s="12" t="n"/>
      <x:c r="K139" s="12" t="n"/>
      <x:c r="L139" s="11" t="n"/>
      <x:c r="M139" s="12" t="n"/>
      <x:c r="N139" s="11" t="n"/>
      <x:c r="O139" s="12" t="n"/>
      <x:c r="P139" s="11" t="n"/>
      <x:c r="Q139" s="13" t="n"/>
      <x:c r="R139" s="12" t="n"/>
      <x:c r="S139" s="12" t="n"/>
      <x:c r="T139" s="11" t="n"/>
      <x:c r="U139" s="11" t="n"/>
      <x:c r="V139" s="12" t="str">
        <x:f>IF(OR(B139="Sell Cash-Secured Put",B139="Sell Covered Call"),D139*100*E139,"")</x:f>
      </x:c>
      <x:c r="W139" s="12" t="str">
        <x:f>IF(AND(B139="Sell Cash-Secured Put",P139="Open"),C139*100*E139,"")</x:f>
      </x:c>
      <x:c r="X139" s="14" t="str">
        <x:f>IF(AND(B139="Sell Cash-Secured Put",M139&lt;&gt;""),(M139-C139)/M139,"")</x:f>
      </x:c>
      <x:c r="Y139" s="12" t="str">
        <x:f>IF(B139="Sell Cash-Secured Put",C139-D139,IF(B139="Sell Covered Call",C139+D139,""))</x:f>
      </x:c>
      <x:c r="Z139" s="12" t="str">
        <x:f>IF(OR(P139&lt;&gt;"Open",O139=""),"",IF(B139="Sell Cash-Secured Put",MAX(C139-O139,0)*100*E139,IF(B139="Sell Covered Call",MAX(O139-C139,0)*100*E139,"")))</x:f>
      </x:c>
      <x:c r="AA139" s="12" t="str">
        <x:f>IF(P139&lt;&gt;"Open","",IF(OR(B139="Sell Cash-Secured Put",B139="Sell Covered Call"),V139-Z139-J139-K139,""))</x:f>
      </x:c>
      <x:c r="AB139" s="12" t="n">
        <x:f>IF(P139="Buy to Close",(D139-R139)*100*E139-J139-K139,IF(OR(P139="Assigned",P139="Expired Worthless",P139="Called Away"),V139-J139-K139,0))</x:f>
        <x:v>0</x:v>
      </x:c>
      <x:c r="AC139" s="12" t="str">
        <x:f>IF(AND(P139="Assigned",OR(AD139="",AD139="Holding"),O139&lt;&gt;""),(O139-C139)*100*E139,IF(AND(B139="Own Shares",P139="Open",O139&lt;&gt;""),(O139-G139)*F139,""))</x:f>
      </x:c>
      <x:c r="AD139" s="11" t="n"/>
      <x:c r="AE139" s="11" t="str">
        <x:f>IF(AND(P139="Assigned",OR(AD139="",AD139="Holding")),E139*100,IF(AND(B139="Own Shares",P139="Open"),F139,""))</x:f>
      </x:c>
      <x:c r="AF139" s="12" t="str">
        <x:f>IF(AND(P139="Assigned",OR(AD139="",AD139="Holding")),C139,IF(AND(B139="Own Shares",P139="Open"),G139,""))</x:f>
      </x:c>
      <x:c r="AG139" s="12" t="str">
        <x:f>IF(AND(B139="Own Shares",P139="Sold",S139&lt;&gt;""),(S139-G139)*F139-J139-K139,IF(AND(P139="Assigned",AD139="Sold",S139&lt;&gt;""),(S139-C139)*E139*100,""))</x:f>
      </x:c>
    </x:row>
    <x:row r="140">
      <x:c r="A140" s="11" t="n"/>
      <x:c r="B140" s="11" t="n"/>
      <x:c r="C140" s="12" t="n"/>
      <x:c r="D140" s="12" t="n"/>
      <x:c r="E140" s="11" t="n"/>
      <x:c r="F140" s="11" t="n"/>
      <x:c r="G140" s="12" t="n"/>
      <x:c r="H140" s="13" t="n"/>
      <x:c r="I140" s="13" t="n"/>
      <x:c r="J140" s="12" t="n"/>
      <x:c r="K140" s="12" t="n"/>
      <x:c r="L140" s="11" t="n"/>
      <x:c r="M140" s="12" t="n"/>
      <x:c r="N140" s="11" t="n"/>
      <x:c r="O140" s="12" t="n"/>
      <x:c r="P140" s="11" t="n"/>
      <x:c r="Q140" s="13" t="n"/>
      <x:c r="R140" s="12" t="n"/>
      <x:c r="S140" s="12" t="n"/>
      <x:c r="T140" s="11" t="n"/>
      <x:c r="U140" s="11" t="n"/>
      <x:c r="V140" s="12" t="str">
        <x:f>IF(OR(B140="Sell Cash-Secured Put",B140="Sell Covered Call"),D140*100*E140,"")</x:f>
      </x:c>
      <x:c r="W140" s="12" t="str">
        <x:f>IF(AND(B140="Sell Cash-Secured Put",P140="Open"),C140*100*E140,"")</x:f>
      </x:c>
      <x:c r="X140" s="14" t="str">
        <x:f>IF(AND(B140="Sell Cash-Secured Put",M140&lt;&gt;""),(M140-C140)/M140,"")</x:f>
      </x:c>
      <x:c r="Y140" s="12" t="str">
        <x:f>IF(B140="Sell Cash-Secured Put",C140-D140,IF(B140="Sell Covered Call",C140+D140,""))</x:f>
      </x:c>
      <x:c r="Z140" s="12" t="str">
        <x:f>IF(OR(P140&lt;&gt;"Open",O140=""),"",IF(B140="Sell Cash-Secured Put",MAX(C140-O140,0)*100*E140,IF(B140="Sell Covered Call",MAX(O140-C140,0)*100*E140,"")))</x:f>
      </x:c>
      <x:c r="AA140" s="12" t="str">
        <x:f>IF(P140&lt;&gt;"Open","",IF(OR(B140="Sell Cash-Secured Put",B140="Sell Covered Call"),V140-Z140-J140-K140,""))</x:f>
      </x:c>
      <x:c r="AB140" s="12" t="n">
        <x:f>IF(P140="Buy to Close",(D140-R140)*100*E140-J140-K140,IF(OR(P140="Assigned",P140="Expired Worthless",P140="Called Away"),V140-J140-K140,0))</x:f>
        <x:v>0</x:v>
      </x:c>
      <x:c r="AC140" s="12" t="str">
        <x:f>IF(AND(P140="Assigned",OR(AD140="",AD140="Holding"),O140&lt;&gt;""),(O140-C140)*100*E140,IF(AND(B140="Own Shares",P140="Open",O140&lt;&gt;""),(O140-G140)*F140,""))</x:f>
      </x:c>
      <x:c r="AD140" s="11" t="n"/>
      <x:c r="AE140" s="11" t="str">
        <x:f>IF(AND(P140="Assigned",OR(AD140="",AD140="Holding")),E140*100,IF(AND(B140="Own Shares",P140="Open"),F140,""))</x:f>
      </x:c>
      <x:c r="AF140" s="12" t="str">
        <x:f>IF(AND(P140="Assigned",OR(AD140="",AD140="Holding")),C140,IF(AND(B140="Own Shares",P140="Open"),G140,""))</x:f>
      </x:c>
      <x:c r="AG140" s="12" t="str">
        <x:f>IF(AND(B140="Own Shares",P140="Sold",S140&lt;&gt;""),(S140-G140)*F140-J140-K140,IF(AND(P140="Assigned",AD140="Sold",S140&lt;&gt;""),(S140-C140)*E140*100,""))</x:f>
      </x:c>
    </x:row>
    <x:row r="141">
      <x:c r="A141" s="11" t="n"/>
      <x:c r="B141" s="11" t="n"/>
      <x:c r="C141" s="12" t="n"/>
      <x:c r="D141" s="12" t="n"/>
      <x:c r="E141" s="11" t="n"/>
      <x:c r="F141" s="11" t="n"/>
      <x:c r="G141" s="12" t="n"/>
      <x:c r="H141" s="13" t="n"/>
      <x:c r="I141" s="13" t="n"/>
      <x:c r="J141" s="12" t="n"/>
      <x:c r="K141" s="12" t="n"/>
      <x:c r="L141" s="11" t="n"/>
      <x:c r="M141" s="12" t="n"/>
      <x:c r="N141" s="11" t="n"/>
      <x:c r="O141" s="12" t="n"/>
      <x:c r="P141" s="11" t="n"/>
      <x:c r="Q141" s="13" t="n"/>
      <x:c r="R141" s="12" t="n"/>
      <x:c r="S141" s="12" t="n"/>
      <x:c r="T141" s="11" t="n"/>
      <x:c r="U141" s="11" t="n"/>
      <x:c r="V141" s="12" t="str">
        <x:f>IF(OR(B141="Sell Cash-Secured Put",B141="Sell Covered Call"),D141*100*E141,"")</x:f>
      </x:c>
      <x:c r="W141" s="12" t="str">
        <x:f>IF(AND(B141="Sell Cash-Secured Put",P141="Open"),C141*100*E141,"")</x:f>
      </x:c>
      <x:c r="X141" s="14" t="str">
        <x:f>IF(AND(B141="Sell Cash-Secured Put",M141&lt;&gt;""),(M141-C141)/M141,"")</x:f>
      </x:c>
      <x:c r="Y141" s="12" t="str">
        <x:f>IF(B141="Sell Cash-Secured Put",C141-D141,IF(B141="Sell Covered Call",C141+D141,""))</x:f>
      </x:c>
      <x:c r="Z141" s="12" t="str">
        <x:f>IF(OR(P141&lt;&gt;"Open",O141=""),"",IF(B141="Sell Cash-Secured Put",MAX(C141-O141,0)*100*E141,IF(B141="Sell Covered Call",MAX(O141-C141,0)*100*E141,"")))</x:f>
      </x:c>
      <x:c r="AA141" s="12" t="str">
        <x:f>IF(P141&lt;&gt;"Open","",IF(OR(B141="Sell Cash-Secured Put",B141="Sell Covered Call"),V141-Z141-J141-K141,""))</x:f>
      </x:c>
      <x:c r="AB141" s="12" t="n">
        <x:f>IF(P141="Buy to Close",(D141-R141)*100*E141-J141-K141,IF(OR(P141="Assigned",P141="Expired Worthless",P141="Called Away"),V141-J141-K141,0))</x:f>
        <x:v>0</x:v>
      </x:c>
      <x:c r="AC141" s="12" t="str">
        <x:f>IF(AND(P141="Assigned",OR(AD141="",AD141="Holding"),O141&lt;&gt;""),(O141-C141)*100*E141,IF(AND(B141="Own Shares",P141="Open",O141&lt;&gt;""),(O141-G141)*F141,""))</x:f>
      </x:c>
      <x:c r="AD141" s="11" t="n"/>
      <x:c r="AE141" s="11" t="str">
        <x:f>IF(AND(P141="Assigned",OR(AD141="",AD141="Holding")),E141*100,IF(AND(B141="Own Shares",P141="Open"),F141,""))</x:f>
      </x:c>
      <x:c r="AF141" s="12" t="str">
        <x:f>IF(AND(P141="Assigned",OR(AD141="",AD141="Holding")),C141,IF(AND(B141="Own Shares",P141="Open"),G141,""))</x:f>
      </x:c>
      <x:c r="AG141" s="12" t="str">
        <x:f>IF(AND(B141="Own Shares",P141="Sold",S141&lt;&gt;""),(S141-G141)*F141-J141-K141,IF(AND(P141="Assigned",AD141="Sold",S141&lt;&gt;""),(S141-C141)*E141*100,""))</x:f>
      </x:c>
    </x:row>
    <x:row r="142">
      <x:c r="A142" s="11" t="n"/>
      <x:c r="B142" s="11" t="n"/>
      <x:c r="C142" s="12" t="n"/>
      <x:c r="D142" s="12" t="n"/>
      <x:c r="E142" s="11" t="n"/>
      <x:c r="F142" s="11" t="n"/>
      <x:c r="G142" s="12" t="n"/>
      <x:c r="H142" s="13" t="n"/>
      <x:c r="I142" s="13" t="n"/>
      <x:c r="J142" s="12" t="n"/>
      <x:c r="K142" s="12" t="n"/>
      <x:c r="L142" s="11" t="n"/>
      <x:c r="M142" s="12" t="n"/>
      <x:c r="N142" s="11" t="n"/>
      <x:c r="O142" s="12" t="n"/>
      <x:c r="P142" s="11" t="n"/>
      <x:c r="Q142" s="13" t="n"/>
      <x:c r="R142" s="12" t="n"/>
      <x:c r="S142" s="12" t="n"/>
      <x:c r="T142" s="11" t="n"/>
      <x:c r="U142" s="11" t="n"/>
      <x:c r="V142" s="12" t="str">
        <x:f>IF(OR(B142="Sell Cash-Secured Put",B142="Sell Covered Call"),D142*100*E142,"")</x:f>
      </x:c>
      <x:c r="W142" s="12" t="str">
        <x:f>IF(AND(B142="Sell Cash-Secured Put",P142="Open"),C142*100*E142,"")</x:f>
      </x:c>
      <x:c r="X142" s="14" t="str">
        <x:f>IF(AND(B142="Sell Cash-Secured Put",M142&lt;&gt;""),(M142-C142)/M142,"")</x:f>
      </x:c>
      <x:c r="Y142" s="12" t="str">
        <x:f>IF(B142="Sell Cash-Secured Put",C142-D142,IF(B142="Sell Covered Call",C142+D142,""))</x:f>
      </x:c>
      <x:c r="Z142" s="12" t="str">
        <x:f>IF(OR(P142&lt;&gt;"Open",O142=""),"",IF(B142="Sell Cash-Secured Put",MAX(C142-O142,0)*100*E142,IF(B142="Sell Covered Call",MAX(O142-C142,0)*100*E142,"")))</x:f>
      </x:c>
      <x:c r="AA142" s="12" t="str">
        <x:f>IF(P142&lt;&gt;"Open","",IF(OR(B142="Sell Cash-Secured Put",B142="Sell Covered Call"),V142-Z142-J142-K142,""))</x:f>
      </x:c>
      <x:c r="AB142" s="12" t="n">
        <x:f>IF(P142="Buy to Close",(D142-R142)*100*E142-J142-K142,IF(OR(P142="Assigned",P142="Expired Worthless",P142="Called Away"),V142-J142-K142,0))</x:f>
        <x:v>0</x:v>
      </x:c>
      <x:c r="AC142" s="12" t="str">
        <x:f>IF(AND(P142="Assigned",OR(AD142="",AD142="Holding"),O142&lt;&gt;""),(O142-C142)*100*E142,IF(AND(B142="Own Shares",P142="Open",O142&lt;&gt;""),(O142-G142)*F142,""))</x:f>
      </x:c>
      <x:c r="AD142" s="11" t="n"/>
      <x:c r="AE142" s="11" t="str">
        <x:f>IF(AND(P142="Assigned",OR(AD142="",AD142="Holding")),E142*100,IF(AND(B142="Own Shares",P142="Open"),F142,""))</x:f>
      </x:c>
      <x:c r="AF142" s="12" t="str">
        <x:f>IF(AND(P142="Assigned",OR(AD142="",AD142="Holding")),C142,IF(AND(B142="Own Shares",P142="Open"),G142,""))</x:f>
      </x:c>
      <x:c r="AG142" s="12" t="str">
        <x:f>IF(AND(B142="Own Shares",P142="Sold",S142&lt;&gt;""),(S142-G142)*F142-J142-K142,IF(AND(P142="Assigned",AD142="Sold",S142&lt;&gt;""),(S142-C142)*E142*100,""))</x:f>
      </x:c>
    </x:row>
    <x:row r="143">
      <x:c r="A143" s="11" t="n"/>
      <x:c r="B143" s="11" t="n"/>
      <x:c r="C143" s="12" t="n"/>
      <x:c r="D143" s="12" t="n"/>
      <x:c r="E143" s="11" t="n"/>
      <x:c r="F143" s="11" t="n"/>
      <x:c r="G143" s="12" t="n"/>
      <x:c r="H143" s="13" t="n"/>
      <x:c r="I143" s="13" t="n"/>
      <x:c r="J143" s="12" t="n"/>
      <x:c r="K143" s="12" t="n"/>
      <x:c r="L143" s="11" t="n"/>
      <x:c r="M143" s="12" t="n"/>
      <x:c r="N143" s="11" t="n"/>
      <x:c r="O143" s="12" t="n"/>
      <x:c r="P143" s="11" t="n"/>
      <x:c r="Q143" s="13" t="n"/>
      <x:c r="R143" s="12" t="n"/>
      <x:c r="S143" s="12" t="n"/>
      <x:c r="T143" s="11" t="n"/>
      <x:c r="U143" s="11" t="n"/>
      <x:c r="V143" s="12" t="str">
        <x:f>IF(OR(B143="Sell Cash-Secured Put",B143="Sell Covered Call"),D143*100*E143,"")</x:f>
      </x:c>
      <x:c r="W143" s="12" t="str">
        <x:f>IF(AND(B143="Sell Cash-Secured Put",P143="Open"),C143*100*E143,"")</x:f>
      </x:c>
      <x:c r="X143" s="14" t="str">
        <x:f>IF(AND(B143="Sell Cash-Secured Put",M143&lt;&gt;""),(M143-C143)/M143,"")</x:f>
      </x:c>
      <x:c r="Y143" s="12" t="str">
        <x:f>IF(B143="Sell Cash-Secured Put",C143-D143,IF(B143="Sell Covered Call",C143+D143,""))</x:f>
      </x:c>
      <x:c r="Z143" s="12" t="str">
        <x:f>IF(OR(P143&lt;&gt;"Open",O143=""),"",IF(B143="Sell Cash-Secured Put",MAX(C143-O143,0)*100*E143,IF(B143="Sell Covered Call",MAX(O143-C143,0)*100*E143,"")))</x:f>
      </x:c>
      <x:c r="AA143" s="12" t="str">
        <x:f>IF(P143&lt;&gt;"Open","",IF(OR(B143="Sell Cash-Secured Put",B143="Sell Covered Call"),V143-Z143-J143-K143,""))</x:f>
      </x:c>
      <x:c r="AB143" s="12" t="n">
        <x:f>IF(P143="Buy to Close",(D143-R143)*100*E143-J143-K143,IF(OR(P143="Assigned",P143="Expired Worthless",P143="Called Away"),V143-J143-K143,0))</x:f>
        <x:v>0</x:v>
      </x:c>
      <x:c r="AC143" s="12" t="str">
        <x:f>IF(AND(P143="Assigned",OR(AD143="",AD143="Holding"),O143&lt;&gt;""),(O143-C143)*100*E143,IF(AND(B143="Own Shares",P143="Open",O143&lt;&gt;""),(O143-G143)*F143,""))</x:f>
      </x:c>
      <x:c r="AD143" s="11" t="n"/>
      <x:c r="AE143" s="11" t="str">
        <x:f>IF(AND(P143="Assigned",OR(AD143="",AD143="Holding")),E143*100,IF(AND(B143="Own Shares",P143="Open"),F143,""))</x:f>
      </x:c>
      <x:c r="AF143" s="12" t="str">
        <x:f>IF(AND(P143="Assigned",OR(AD143="",AD143="Holding")),C143,IF(AND(B143="Own Shares",P143="Open"),G143,""))</x:f>
      </x:c>
      <x:c r="AG143" s="12" t="str">
        <x:f>IF(AND(B143="Own Shares",P143="Sold",S143&lt;&gt;""),(S143-G143)*F143-J143-K143,IF(AND(P143="Assigned",AD143="Sold",S143&lt;&gt;""),(S143-C143)*E143*100,""))</x:f>
      </x:c>
    </x:row>
    <x:row r="144">
      <x:c r="A144" s="11" t="n"/>
      <x:c r="B144" s="11" t="n"/>
      <x:c r="C144" s="12" t="n"/>
      <x:c r="D144" s="12" t="n"/>
      <x:c r="E144" s="11" t="n"/>
      <x:c r="F144" s="11" t="n"/>
      <x:c r="G144" s="12" t="n"/>
      <x:c r="H144" s="13" t="n"/>
      <x:c r="I144" s="13" t="n"/>
      <x:c r="J144" s="12" t="n"/>
      <x:c r="K144" s="12" t="n"/>
      <x:c r="L144" s="11" t="n"/>
      <x:c r="M144" s="12" t="n"/>
      <x:c r="N144" s="11" t="n"/>
      <x:c r="O144" s="12" t="n"/>
      <x:c r="P144" s="11" t="n"/>
      <x:c r="Q144" s="13" t="n"/>
      <x:c r="R144" s="12" t="n"/>
      <x:c r="S144" s="12" t="n"/>
      <x:c r="T144" s="11" t="n"/>
      <x:c r="U144" s="11" t="n"/>
      <x:c r="V144" s="12" t="str">
        <x:f>IF(OR(B144="Sell Cash-Secured Put",B144="Sell Covered Call"),D144*100*E144,"")</x:f>
      </x:c>
      <x:c r="W144" s="12" t="str">
        <x:f>IF(AND(B144="Sell Cash-Secured Put",P144="Open"),C144*100*E144,"")</x:f>
      </x:c>
      <x:c r="X144" s="14" t="str">
        <x:f>IF(AND(B144="Sell Cash-Secured Put",M144&lt;&gt;""),(M144-C144)/M144,"")</x:f>
      </x:c>
      <x:c r="Y144" s="12" t="str">
        <x:f>IF(B144="Sell Cash-Secured Put",C144-D144,IF(B144="Sell Covered Call",C144+D144,""))</x:f>
      </x:c>
      <x:c r="Z144" s="12" t="str">
        <x:f>IF(OR(P144&lt;&gt;"Open",O144=""),"",IF(B144="Sell Cash-Secured Put",MAX(C144-O144,0)*100*E144,IF(B144="Sell Covered Call",MAX(O144-C144,0)*100*E144,"")))</x:f>
      </x:c>
      <x:c r="AA144" s="12" t="str">
        <x:f>IF(P144&lt;&gt;"Open","",IF(OR(B144="Sell Cash-Secured Put",B144="Sell Covered Call"),V144-Z144-J144-K144,""))</x:f>
      </x:c>
      <x:c r="AB144" s="12" t="n">
        <x:f>IF(P144="Buy to Close",(D144-R144)*100*E144-J144-K144,IF(OR(P144="Assigned",P144="Expired Worthless",P144="Called Away"),V144-J144-K144,0))</x:f>
        <x:v>0</x:v>
      </x:c>
      <x:c r="AC144" s="12" t="str">
        <x:f>IF(AND(P144="Assigned",OR(AD144="",AD144="Holding"),O144&lt;&gt;""),(O144-C144)*100*E144,IF(AND(B144="Own Shares",P144="Open",O144&lt;&gt;""),(O144-G144)*F144,""))</x:f>
      </x:c>
      <x:c r="AD144" s="11" t="n"/>
      <x:c r="AE144" s="11" t="str">
        <x:f>IF(AND(P144="Assigned",OR(AD144="",AD144="Holding")),E144*100,IF(AND(B144="Own Shares",P144="Open"),F144,""))</x:f>
      </x:c>
      <x:c r="AF144" s="12" t="str">
        <x:f>IF(AND(P144="Assigned",OR(AD144="",AD144="Holding")),C144,IF(AND(B144="Own Shares",P144="Open"),G144,""))</x:f>
      </x:c>
      <x:c r="AG144" s="12" t="str">
        <x:f>IF(AND(B144="Own Shares",P144="Sold",S144&lt;&gt;""),(S144-G144)*F144-J144-K144,IF(AND(P144="Assigned",AD144="Sold",S144&lt;&gt;""),(S144-C144)*E144*100,""))</x:f>
      </x:c>
    </x:row>
    <x:row r="145">
      <x:c r="A145" s="11" t="n"/>
      <x:c r="B145" s="11" t="n"/>
      <x:c r="C145" s="12" t="n"/>
      <x:c r="D145" s="12" t="n"/>
      <x:c r="E145" s="11" t="n"/>
      <x:c r="F145" s="11" t="n"/>
      <x:c r="G145" s="12" t="n"/>
      <x:c r="H145" s="13" t="n"/>
      <x:c r="I145" s="13" t="n"/>
      <x:c r="J145" s="12" t="n"/>
      <x:c r="K145" s="12" t="n"/>
      <x:c r="L145" s="11" t="n"/>
      <x:c r="M145" s="12" t="n"/>
      <x:c r="N145" s="11" t="n"/>
      <x:c r="O145" s="12" t="n"/>
      <x:c r="P145" s="11" t="n"/>
      <x:c r="Q145" s="13" t="n"/>
      <x:c r="R145" s="12" t="n"/>
      <x:c r="S145" s="12" t="n"/>
      <x:c r="T145" s="11" t="n"/>
      <x:c r="U145" s="11" t="n"/>
      <x:c r="V145" s="12" t="str">
        <x:f>IF(OR(B145="Sell Cash-Secured Put",B145="Sell Covered Call"),D145*100*E145,"")</x:f>
      </x:c>
      <x:c r="W145" s="12" t="str">
        <x:f>IF(AND(B145="Sell Cash-Secured Put",P145="Open"),C145*100*E145,"")</x:f>
      </x:c>
      <x:c r="X145" s="14" t="str">
        <x:f>IF(AND(B145="Sell Cash-Secured Put",M145&lt;&gt;""),(M145-C145)/M145,"")</x:f>
      </x:c>
      <x:c r="Y145" s="12" t="str">
        <x:f>IF(B145="Sell Cash-Secured Put",C145-D145,IF(B145="Sell Covered Call",C145+D145,""))</x:f>
      </x:c>
      <x:c r="Z145" s="12" t="str">
        <x:f>IF(OR(P145&lt;&gt;"Open",O145=""),"",IF(B145="Sell Cash-Secured Put",MAX(C145-O145,0)*100*E145,IF(B145="Sell Covered Call",MAX(O145-C145,0)*100*E145,"")))</x:f>
      </x:c>
      <x:c r="AA145" s="12" t="str">
        <x:f>IF(P145&lt;&gt;"Open","",IF(OR(B145="Sell Cash-Secured Put",B145="Sell Covered Call"),V145-Z145-J145-K145,""))</x:f>
      </x:c>
      <x:c r="AB145" s="12" t="n">
        <x:f>IF(P145="Buy to Close",(D145-R145)*100*E145-J145-K145,IF(OR(P145="Assigned",P145="Expired Worthless",P145="Called Away"),V145-J145-K145,0))</x:f>
        <x:v>0</x:v>
      </x:c>
      <x:c r="AC145" s="12" t="str">
        <x:f>IF(AND(P145="Assigned",OR(AD145="",AD145="Holding"),O145&lt;&gt;""),(O145-C145)*100*E145,IF(AND(B145="Own Shares",P145="Open",O145&lt;&gt;""),(O145-G145)*F145,""))</x:f>
      </x:c>
      <x:c r="AD145" s="11" t="n"/>
      <x:c r="AE145" s="11" t="str">
        <x:f>IF(AND(P145="Assigned",OR(AD145="",AD145="Holding")),E145*100,IF(AND(B145="Own Shares",P145="Open"),F145,""))</x:f>
      </x:c>
      <x:c r="AF145" s="12" t="str">
        <x:f>IF(AND(P145="Assigned",OR(AD145="",AD145="Holding")),C145,IF(AND(B145="Own Shares",P145="Open"),G145,""))</x:f>
      </x:c>
      <x:c r="AG145" s="12" t="str">
        <x:f>IF(AND(B145="Own Shares",P145="Sold",S145&lt;&gt;""),(S145-G145)*F145-J145-K145,IF(AND(P145="Assigned",AD145="Sold",S145&lt;&gt;""),(S145-C145)*E145*100,""))</x:f>
      </x:c>
    </x:row>
    <x:row r="146">
      <x:c r="A146" s="11" t="n"/>
      <x:c r="B146" s="11" t="n"/>
      <x:c r="C146" s="12" t="n"/>
      <x:c r="D146" s="12" t="n"/>
      <x:c r="E146" s="11" t="n"/>
      <x:c r="F146" s="11" t="n"/>
      <x:c r="G146" s="12" t="n"/>
      <x:c r="H146" s="13" t="n"/>
      <x:c r="I146" s="13" t="n"/>
      <x:c r="J146" s="12" t="n"/>
      <x:c r="K146" s="12" t="n"/>
      <x:c r="L146" s="11" t="n"/>
      <x:c r="M146" s="12" t="n"/>
      <x:c r="N146" s="11" t="n"/>
      <x:c r="O146" s="12" t="n"/>
      <x:c r="P146" s="11" t="n"/>
      <x:c r="Q146" s="13" t="n"/>
      <x:c r="R146" s="12" t="n"/>
      <x:c r="S146" s="12" t="n"/>
      <x:c r="T146" s="11" t="n"/>
      <x:c r="U146" s="11" t="n"/>
      <x:c r="V146" s="12" t="str">
        <x:f>IF(OR(B146="Sell Cash-Secured Put",B146="Sell Covered Call"),D146*100*E146,"")</x:f>
      </x:c>
      <x:c r="W146" s="12" t="str">
        <x:f>IF(AND(B146="Sell Cash-Secured Put",P146="Open"),C146*100*E146,"")</x:f>
      </x:c>
      <x:c r="X146" s="14" t="str">
        <x:f>IF(AND(B146="Sell Cash-Secured Put",M146&lt;&gt;""),(M146-C146)/M146,"")</x:f>
      </x:c>
      <x:c r="Y146" s="12" t="str">
        <x:f>IF(B146="Sell Cash-Secured Put",C146-D146,IF(B146="Sell Covered Call",C146+D146,""))</x:f>
      </x:c>
      <x:c r="Z146" s="12" t="str">
        <x:f>IF(OR(P146&lt;&gt;"Open",O146=""),"",IF(B146="Sell Cash-Secured Put",MAX(C146-O146,0)*100*E146,IF(B146="Sell Covered Call",MAX(O146-C146,0)*100*E146,"")))</x:f>
      </x:c>
      <x:c r="AA146" s="12" t="str">
        <x:f>IF(P146&lt;&gt;"Open","",IF(OR(B146="Sell Cash-Secured Put",B146="Sell Covered Call"),V146-Z146-J146-K146,""))</x:f>
      </x:c>
      <x:c r="AB146" s="12" t="n">
        <x:f>IF(P146="Buy to Close",(D146-R146)*100*E146-J146-K146,IF(OR(P146="Assigned",P146="Expired Worthless",P146="Called Away"),V146-J146-K146,0))</x:f>
        <x:v>0</x:v>
      </x:c>
      <x:c r="AC146" s="12" t="str">
        <x:f>IF(AND(P146="Assigned",OR(AD146="",AD146="Holding"),O146&lt;&gt;""),(O146-C146)*100*E146,IF(AND(B146="Own Shares",P146="Open",O146&lt;&gt;""),(O146-G146)*F146,""))</x:f>
      </x:c>
      <x:c r="AD146" s="11" t="n"/>
      <x:c r="AE146" s="11" t="str">
        <x:f>IF(AND(P146="Assigned",OR(AD146="",AD146="Holding")),E146*100,IF(AND(B146="Own Shares",P146="Open"),F146,""))</x:f>
      </x:c>
      <x:c r="AF146" s="12" t="str">
        <x:f>IF(AND(P146="Assigned",OR(AD146="",AD146="Holding")),C146,IF(AND(B146="Own Shares",P146="Open"),G146,""))</x:f>
      </x:c>
      <x:c r="AG146" s="12" t="str">
        <x:f>IF(AND(B146="Own Shares",P146="Sold",S146&lt;&gt;""),(S146-G146)*F146-J146-K146,IF(AND(P146="Assigned",AD146="Sold",S146&lt;&gt;""),(S146-C146)*E146*100,""))</x:f>
      </x:c>
    </x:row>
    <x:row r="147">
      <x:c r="A147" s="11" t="n"/>
      <x:c r="B147" s="11" t="n"/>
      <x:c r="C147" s="12" t="n"/>
      <x:c r="D147" s="12" t="n"/>
      <x:c r="E147" s="11" t="n"/>
      <x:c r="F147" s="11" t="n"/>
      <x:c r="G147" s="12" t="n"/>
      <x:c r="H147" s="13" t="n"/>
      <x:c r="I147" s="13" t="n"/>
      <x:c r="J147" s="12" t="n"/>
      <x:c r="K147" s="12" t="n"/>
      <x:c r="L147" s="11" t="n"/>
      <x:c r="M147" s="12" t="n"/>
      <x:c r="N147" s="11" t="n"/>
      <x:c r="O147" s="12" t="n"/>
      <x:c r="P147" s="11" t="n"/>
      <x:c r="Q147" s="13" t="n"/>
      <x:c r="R147" s="12" t="n"/>
      <x:c r="S147" s="12" t="n"/>
      <x:c r="T147" s="11" t="n"/>
      <x:c r="U147" s="11" t="n"/>
      <x:c r="V147" s="12" t="str">
        <x:f>IF(OR(B147="Sell Cash-Secured Put",B147="Sell Covered Call"),D147*100*E147,"")</x:f>
      </x:c>
      <x:c r="W147" s="12" t="str">
        <x:f>IF(AND(B147="Sell Cash-Secured Put",P147="Open"),C147*100*E147,"")</x:f>
      </x:c>
      <x:c r="X147" s="14" t="str">
        <x:f>IF(AND(B147="Sell Cash-Secured Put",M147&lt;&gt;""),(M147-C147)/M147,"")</x:f>
      </x:c>
      <x:c r="Y147" s="12" t="str">
        <x:f>IF(B147="Sell Cash-Secured Put",C147-D147,IF(B147="Sell Covered Call",C147+D147,""))</x:f>
      </x:c>
      <x:c r="Z147" s="12" t="str">
        <x:f>IF(OR(P147&lt;&gt;"Open",O147=""),"",IF(B147="Sell Cash-Secured Put",MAX(C147-O147,0)*100*E147,IF(B147="Sell Covered Call",MAX(O147-C147,0)*100*E147,"")))</x:f>
      </x:c>
      <x:c r="AA147" s="12" t="str">
        <x:f>IF(P147&lt;&gt;"Open","",IF(OR(B147="Sell Cash-Secured Put",B147="Sell Covered Call"),V147-Z147-J147-K147,""))</x:f>
      </x:c>
      <x:c r="AB147" s="12" t="n">
        <x:f>IF(P147="Buy to Close",(D147-R147)*100*E147-J147-K147,IF(OR(P147="Assigned",P147="Expired Worthless",P147="Called Away"),V147-J147-K147,0))</x:f>
        <x:v>0</x:v>
      </x:c>
      <x:c r="AC147" s="12" t="str">
        <x:f>IF(AND(P147="Assigned",OR(AD147="",AD147="Holding"),O147&lt;&gt;""),(O147-C147)*100*E147,IF(AND(B147="Own Shares",P147="Open",O147&lt;&gt;""),(O147-G147)*F147,""))</x:f>
      </x:c>
      <x:c r="AD147" s="11" t="n"/>
      <x:c r="AE147" s="11" t="str">
        <x:f>IF(AND(P147="Assigned",OR(AD147="",AD147="Holding")),E147*100,IF(AND(B147="Own Shares",P147="Open"),F147,""))</x:f>
      </x:c>
      <x:c r="AF147" s="12" t="str">
        <x:f>IF(AND(P147="Assigned",OR(AD147="",AD147="Holding")),C147,IF(AND(B147="Own Shares",P147="Open"),G147,""))</x:f>
      </x:c>
      <x:c r="AG147" s="12" t="str">
        <x:f>IF(AND(B147="Own Shares",P147="Sold",S147&lt;&gt;""),(S147-G147)*F147-J147-K147,IF(AND(P147="Assigned",AD147="Sold",S147&lt;&gt;""),(S147-C147)*E147*100,""))</x:f>
      </x:c>
    </x:row>
    <x:row r="148">
      <x:c r="A148" s="11" t="n"/>
      <x:c r="B148" s="11" t="n"/>
      <x:c r="C148" s="12" t="n"/>
      <x:c r="D148" s="12" t="n"/>
      <x:c r="E148" s="11" t="n"/>
      <x:c r="F148" s="11" t="n"/>
      <x:c r="G148" s="12" t="n"/>
      <x:c r="H148" s="13" t="n"/>
      <x:c r="I148" s="13" t="n"/>
      <x:c r="J148" s="12" t="n"/>
      <x:c r="K148" s="12" t="n"/>
      <x:c r="L148" s="11" t="n"/>
      <x:c r="M148" s="12" t="n"/>
      <x:c r="N148" s="11" t="n"/>
      <x:c r="O148" s="12" t="n"/>
      <x:c r="P148" s="11" t="n"/>
      <x:c r="Q148" s="13" t="n"/>
      <x:c r="R148" s="12" t="n"/>
      <x:c r="S148" s="12" t="n"/>
      <x:c r="T148" s="11" t="n"/>
      <x:c r="U148" s="11" t="n"/>
      <x:c r="V148" s="12" t="str">
        <x:f>IF(OR(B148="Sell Cash-Secured Put",B148="Sell Covered Call"),D148*100*E148,"")</x:f>
      </x:c>
      <x:c r="W148" s="12" t="str">
        <x:f>IF(AND(B148="Sell Cash-Secured Put",P148="Open"),C148*100*E148,"")</x:f>
      </x:c>
      <x:c r="X148" s="14" t="str">
        <x:f>IF(AND(B148="Sell Cash-Secured Put",M148&lt;&gt;""),(M148-C148)/M148,"")</x:f>
      </x:c>
      <x:c r="Y148" s="12" t="str">
        <x:f>IF(B148="Sell Cash-Secured Put",C148-D148,IF(B148="Sell Covered Call",C148+D148,""))</x:f>
      </x:c>
      <x:c r="Z148" s="12" t="str">
        <x:f>IF(OR(P148&lt;&gt;"Open",O148=""),"",IF(B148="Sell Cash-Secured Put",MAX(C148-O148,0)*100*E148,IF(B148="Sell Covered Call",MAX(O148-C148,0)*100*E148,"")))</x:f>
      </x:c>
      <x:c r="AA148" s="12" t="str">
        <x:f>IF(P148&lt;&gt;"Open","",IF(OR(B148="Sell Cash-Secured Put",B148="Sell Covered Call"),V148-Z148-J148-K148,""))</x:f>
      </x:c>
      <x:c r="AB148" s="12" t="n">
        <x:f>IF(P148="Buy to Close",(D148-R148)*100*E148-J148-K148,IF(OR(P148="Assigned",P148="Expired Worthless",P148="Called Away"),V148-J148-K148,0))</x:f>
        <x:v>0</x:v>
      </x:c>
      <x:c r="AC148" s="12" t="str">
        <x:f>IF(AND(P148="Assigned",OR(AD148="",AD148="Holding"),O148&lt;&gt;""),(O148-C148)*100*E148,IF(AND(B148="Own Shares",P148="Open",O148&lt;&gt;""),(O148-G148)*F148,""))</x:f>
      </x:c>
      <x:c r="AD148" s="11" t="n"/>
      <x:c r="AE148" s="11" t="str">
        <x:f>IF(AND(P148="Assigned",OR(AD148="",AD148="Holding")),E148*100,IF(AND(B148="Own Shares",P148="Open"),F148,""))</x:f>
      </x:c>
      <x:c r="AF148" s="12" t="str">
        <x:f>IF(AND(P148="Assigned",OR(AD148="",AD148="Holding")),C148,IF(AND(B148="Own Shares",P148="Open"),G148,""))</x:f>
      </x:c>
      <x:c r="AG148" s="12" t="str">
        <x:f>IF(AND(B148="Own Shares",P148="Sold",S148&lt;&gt;""),(S148-G148)*F148-J148-K148,IF(AND(P148="Assigned",AD148="Sold",S148&lt;&gt;""),(S148-C148)*E148*100,""))</x:f>
      </x:c>
    </x:row>
    <x:row r="149">
      <x:c r="A149" s="11" t="n"/>
      <x:c r="B149" s="11" t="n"/>
      <x:c r="C149" s="12" t="n"/>
      <x:c r="D149" s="12" t="n"/>
      <x:c r="E149" s="11" t="n"/>
      <x:c r="F149" s="11" t="n"/>
      <x:c r="G149" s="12" t="n"/>
      <x:c r="H149" s="13" t="n"/>
      <x:c r="I149" s="13" t="n"/>
      <x:c r="J149" s="12" t="n"/>
      <x:c r="K149" s="12" t="n"/>
      <x:c r="L149" s="11" t="n"/>
      <x:c r="M149" s="12" t="n"/>
      <x:c r="N149" s="11" t="n"/>
      <x:c r="O149" s="12" t="n"/>
      <x:c r="P149" s="11" t="n"/>
      <x:c r="Q149" s="13" t="n"/>
      <x:c r="R149" s="12" t="n"/>
      <x:c r="S149" s="12" t="n"/>
      <x:c r="T149" s="11" t="n"/>
      <x:c r="U149" s="11" t="n"/>
      <x:c r="V149" s="12" t="str">
        <x:f>IF(OR(B149="Sell Cash-Secured Put",B149="Sell Covered Call"),D149*100*E149,"")</x:f>
      </x:c>
      <x:c r="W149" s="12" t="str">
        <x:f>IF(AND(B149="Sell Cash-Secured Put",P149="Open"),C149*100*E149,"")</x:f>
      </x:c>
      <x:c r="X149" s="14" t="str">
        <x:f>IF(AND(B149="Sell Cash-Secured Put",M149&lt;&gt;""),(M149-C149)/M149,"")</x:f>
      </x:c>
      <x:c r="Y149" s="12" t="str">
        <x:f>IF(B149="Sell Cash-Secured Put",C149-D149,IF(B149="Sell Covered Call",C149+D149,""))</x:f>
      </x:c>
      <x:c r="Z149" s="12" t="str">
        <x:f>IF(OR(P149&lt;&gt;"Open",O149=""),"",IF(B149="Sell Cash-Secured Put",MAX(C149-O149,0)*100*E149,IF(B149="Sell Covered Call",MAX(O149-C149,0)*100*E149,"")))</x:f>
      </x:c>
      <x:c r="AA149" s="12" t="str">
        <x:f>IF(P149&lt;&gt;"Open","",IF(OR(B149="Sell Cash-Secured Put",B149="Sell Covered Call"),V149-Z149-J149-K149,""))</x:f>
      </x:c>
      <x:c r="AB149" s="12" t="n">
        <x:f>IF(P149="Buy to Close",(D149-R149)*100*E149-J149-K149,IF(OR(P149="Assigned",P149="Expired Worthless",P149="Called Away"),V149-J149-K149,0))</x:f>
        <x:v>0</x:v>
      </x:c>
      <x:c r="AC149" s="12" t="str">
        <x:f>IF(AND(P149="Assigned",OR(AD149="",AD149="Holding"),O149&lt;&gt;""),(O149-C149)*100*E149,IF(AND(B149="Own Shares",P149="Open",O149&lt;&gt;""),(O149-G149)*F149,""))</x:f>
      </x:c>
      <x:c r="AD149" s="11" t="n"/>
      <x:c r="AE149" s="11" t="str">
        <x:f>IF(AND(P149="Assigned",OR(AD149="",AD149="Holding")),E149*100,IF(AND(B149="Own Shares",P149="Open"),F149,""))</x:f>
      </x:c>
      <x:c r="AF149" s="12" t="str">
        <x:f>IF(AND(P149="Assigned",OR(AD149="",AD149="Holding")),C149,IF(AND(B149="Own Shares",P149="Open"),G149,""))</x:f>
      </x:c>
      <x:c r="AG149" s="12" t="str">
        <x:f>IF(AND(B149="Own Shares",P149="Sold",S149&lt;&gt;""),(S149-G149)*F149-J149-K149,IF(AND(P149="Assigned",AD149="Sold",S149&lt;&gt;""),(S149-C149)*E149*100,""))</x:f>
      </x:c>
    </x:row>
    <x:row r="150">
      <x:c r="A150" s="11" t="n"/>
      <x:c r="B150" s="11" t="n"/>
      <x:c r="C150" s="12" t="n"/>
      <x:c r="D150" s="12" t="n"/>
      <x:c r="E150" s="11" t="n"/>
      <x:c r="F150" s="11" t="n"/>
      <x:c r="G150" s="12" t="n"/>
      <x:c r="H150" s="13" t="n"/>
      <x:c r="I150" s="13" t="n"/>
      <x:c r="J150" s="12" t="n"/>
      <x:c r="K150" s="12" t="n"/>
      <x:c r="L150" s="11" t="n"/>
      <x:c r="M150" s="12" t="n"/>
      <x:c r="N150" s="11" t="n"/>
      <x:c r="O150" s="12" t="n"/>
      <x:c r="P150" s="11" t="n"/>
      <x:c r="Q150" s="13" t="n"/>
      <x:c r="R150" s="12" t="n"/>
      <x:c r="S150" s="12" t="n"/>
      <x:c r="T150" s="11" t="n"/>
      <x:c r="U150" s="11" t="n"/>
      <x:c r="V150" s="12" t="str">
        <x:f>IF(OR(B150="Sell Cash-Secured Put",B150="Sell Covered Call"),D150*100*E150,"")</x:f>
      </x:c>
      <x:c r="W150" s="12" t="str">
        <x:f>IF(AND(B150="Sell Cash-Secured Put",P150="Open"),C150*100*E150,"")</x:f>
      </x:c>
      <x:c r="X150" s="14" t="str">
        <x:f>IF(AND(B150="Sell Cash-Secured Put",M150&lt;&gt;""),(M150-C150)/M150,"")</x:f>
      </x:c>
      <x:c r="Y150" s="12" t="str">
        <x:f>IF(B150="Sell Cash-Secured Put",C150-D150,IF(B150="Sell Covered Call",C150+D150,""))</x:f>
      </x:c>
      <x:c r="Z150" s="12" t="str">
        <x:f>IF(OR(P150&lt;&gt;"Open",O150=""),"",IF(B150="Sell Cash-Secured Put",MAX(C150-O150,0)*100*E150,IF(B150="Sell Covered Call",MAX(O150-C150,0)*100*E150,"")))</x:f>
      </x:c>
      <x:c r="AA150" s="12" t="str">
        <x:f>IF(P150&lt;&gt;"Open","",IF(OR(B150="Sell Cash-Secured Put",B150="Sell Covered Call"),V150-Z150-J150-K150,""))</x:f>
      </x:c>
      <x:c r="AB150" s="12" t="n">
        <x:f>IF(P150="Buy to Close",(D150-R150)*100*E150-J150-K150,IF(OR(P150="Assigned",P150="Expired Worthless",P150="Called Away"),V150-J150-K150,0))</x:f>
        <x:v>0</x:v>
      </x:c>
      <x:c r="AC150" s="12" t="str">
        <x:f>IF(AND(P150="Assigned",OR(AD150="",AD150="Holding"),O150&lt;&gt;""),(O150-C150)*100*E150,IF(AND(B150="Own Shares",P150="Open",O150&lt;&gt;""),(O150-G150)*F150,""))</x:f>
      </x:c>
      <x:c r="AD150" s="11" t="n"/>
      <x:c r="AE150" s="11" t="str">
        <x:f>IF(AND(P150="Assigned",OR(AD150="",AD150="Holding")),E150*100,IF(AND(B150="Own Shares",P150="Open"),F150,""))</x:f>
      </x:c>
      <x:c r="AF150" s="12" t="str">
        <x:f>IF(AND(P150="Assigned",OR(AD150="",AD150="Holding")),C150,IF(AND(B150="Own Shares",P150="Open"),G150,""))</x:f>
      </x:c>
      <x:c r="AG150" s="12" t="str">
        <x:f>IF(AND(B150="Own Shares",P150="Sold",S150&lt;&gt;""),(S150-G150)*F150-J150-K150,IF(AND(P150="Assigned",AD150="Sold",S150&lt;&gt;""),(S150-C150)*E150*100,""))</x:f>
      </x:c>
    </x:row>
    <x:row r="151">
      <x:c r="A151" s="11" t="n"/>
      <x:c r="B151" s="11" t="n"/>
      <x:c r="C151" s="12" t="n"/>
      <x:c r="D151" s="12" t="n"/>
      <x:c r="E151" s="11" t="n"/>
      <x:c r="F151" s="11" t="n"/>
      <x:c r="G151" s="12" t="n"/>
      <x:c r="H151" s="13" t="n"/>
      <x:c r="I151" s="13" t="n"/>
      <x:c r="J151" s="12" t="n"/>
      <x:c r="K151" s="12" t="n"/>
      <x:c r="L151" s="11" t="n"/>
      <x:c r="M151" s="12" t="n"/>
      <x:c r="N151" s="11" t="n"/>
      <x:c r="O151" s="12" t="n"/>
      <x:c r="P151" s="11" t="n"/>
      <x:c r="Q151" s="13" t="n"/>
      <x:c r="R151" s="12" t="n"/>
      <x:c r="S151" s="12" t="n"/>
      <x:c r="T151" s="11" t="n"/>
      <x:c r="U151" s="11" t="n"/>
      <x:c r="V151" s="12" t="str">
        <x:f>IF(OR(B151="Sell Cash-Secured Put",B151="Sell Covered Call"),D151*100*E151,"")</x:f>
      </x:c>
      <x:c r="W151" s="12" t="str">
        <x:f>IF(AND(B151="Sell Cash-Secured Put",P151="Open"),C151*100*E151,"")</x:f>
      </x:c>
      <x:c r="X151" s="14" t="str">
        <x:f>IF(AND(B151="Sell Cash-Secured Put",M151&lt;&gt;""),(M151-C151)/M151,"")</x:f>
      </x:c>
      <x:c r="Y151" s="12" t="str">
        <x:f>IF(B151="Sell Cash-Secured Put",C151-D151,IF(B151="Sell Covered Call",C151+D151,""))</x:f>
      </x:c>
      <x:c r="Z151" s="12" t="str">
        <x:f>IF(OR(P151&lt;&gt;"Open",O151=""),"",IF(B151="Sell Cash-Secured Put",MAX(C151-O151,0)*100*E151,IF(B151="Sell Covered Call",MAX(O151-C151,0)*100*E151,"")))</x:f>
      </x:c>
      <x:c r="AA151" s="12" t="str">
        <x:f>IF(P151&lt;&gt;"Open","",IF(OR(B151="Sell Cash-Secured Put",B151="Sell Covered Call"),V151-Z151-J151-K151,""))</x:f>
      </x:c>
      <x:c r="AB151" s="12" t="n">
        <x:f>IF(P151="Buy to Close",(D151-R151)*100*E151-J151-K151,IF(OR(P151="Assigned",P151="Expired Worthless",P151="Called Away"),V151-J151-K151,0))</x:f>
        <x:v>0</x:v>
      </x:c>
      <x:c r="AC151" s="12" t="str">
        <x:f>IF(AND(P151="Assigned",OR(AD151="",AD151="Holding"),O151&lt;&gt;""),(O151-C151)*100*E151,IF(AND(B151="Own Shares",P151="Open",O151&lt;&gt;""),(O151-G151)*F151,""))</x:f>
      </x:c>
      <x:c r="AD151" s="11" t="n"/>
      <x:c r="AE151" s="11" t="str">
        <x:f>IF(AND(P151="Assigned",OR(AD151="",AD151="Holding")),E151*100,IF(AND(B151="Own Shares",P151="Open"),F151,""))</x:f>
      </x:c>
      <x:c r="AF151" s="12" t="str">
        <x:f>IF(AND(P151="Assigned",OR(AD151="",AD151="Holding")),C151,IF(AND(B151="Own Shares",P151="Open"),G151,""))</x:f>
      </x:c>
      <x:c r="AG151" s="12" t="str">
        <x:f>IF(AND(B151="Own Shares",P151="Sold",S151&lt;&gt;""),(S151-G151)*F151-J151-K151,IF(AND(P151="Assigned",AD151="Sold",S151&lt;&gt;""),(S151-C151)*E151*100,""))</x:f>
      </x:c>
    </x:row>
    <x:row r="152">
      <x:c r="A152" s="11" t="n"/>
      <x:c r="B152" s="11" t="n"/>
      <x:c r="C152" s="12" t="n"/>
      <x:c r="D152" s="12" t="n"/>
      <x:c r="E152" s="11" t="n"/>
      <x:c r="F152" s="11" t="n"/>
      <x:c r="G152" s="12" t="n"/>
      <x:c r="H152" s="13" t="n"/>
      <x:c r="I152" s="13" t="n"/>
      <x:c r="J152" s="12" t="n"/>
      <x:c r="K152" s="12" t="n"/>
      <x:c r="L152" s="11" t="n"/>
      <x:c r="M152" s="12" t="n"/>
      <x:c r="N152" s="11" t="n"/>
      <x:c r="O152" s="12" t="n"/>
      <x:c r="P152" s="11" t="n"/>
      <x:c r="Q152" s="13" t="n"/>
      <x:c r="R152" s="12" t="n"/>
      <x:c r="S152" s="12" t="n"/>
      <x:c r="T152" s="11" t="n"/>
      <x:c r="U152" s="11" t="n"/>
      <x:c r="V152" s="12" t="str">
        <x:f>IF(OR(B152="Sell Cash-Secured Put",B152="Sell Covered Call"),D152*100*E152,"")</x:f>
      </x:c>
      <x:c r="W152" s="12" t="str">
        <x:f>IF(AND(B152="Sell Cash-Secured Put",P152="Open"),C152*100*E152,"")</x:f>
      </x:c>
      <x:c r="X152" s="14" t="str">
        <x:f>IF(AND(B152="Sell Cash-Secured Put",M152&lt;&gt;""),(M152-C152)/M152,"")</x:f>
      </x:c>
      <x:c r="Y152" s="12" t="str">
        <x:f>IF(B152="Sell Cash-Secured Put",C152-D152,IF(B152="Sell Covered Call",C152+D152,""))</x:f>
      </x:c>
      <x:c r="Z152" s="12" t="str">
        <x:f>IF(OR(P152&lt;&gt;"Open",O152=""),"",IF(B152="Sell Cash-Secured Put",MAX(C152-O152,0)*100*E152,IF(B152="Sell Covered Call",MAX(O152-C152,0)*100*E152,"")))</x:f>
      </x:c>
      <x:c r="AA152" s="12" t="str">
        <x:f>IF(P152&lt;&gt;"Open","",IF(OR(B152="Sell Cash-Secured Put",B152="Sell Covered Call"),V152-Z152-J152-K152,""))</x:f>
      </x:c>
      <x:c r="AB152" s="12" t="n">
        <x:f>IF(P152="Buy to Close",(D152-R152)*100*E152-J152-K152,IF(OR(P152="Assigned",P152="Expired Worthless",P152="Called Away"),V152-J152-K152,0))</x:f>
        <x:v>0</x:v>
      </x:c>
      <x:c r="AC152" s="12" t="str">
        <x:f>IF(AND(P152="Assigned",OR(AD152="",AD152="Holding"),O152&lt;&gt;""),(O152-C152)*100*E152,IF(AND(B152="Own Shares",P152="Open",O152&lt;&gt;""),(O152-G152)*F152,""))</x:f>
      </x:c>
      <x:c r="AD152" s="11" t="n"/>
      <x:c r="AE152" s="11" t="str">
        <x:f>IF(AND(P152="Assigned",OR(AD152="",AD152="Holding")),E152*100,IF(AND(B152="Own Shares",P152="Open"),F152,""))</x:f>
      </x:c>
      <x:c r="AF152" s="12" t="str">
        <x:f>IF(AND(P152="Assigned",OR(AD152="",AD152="Holding")),C152,IF(AND(B152="Own Shares",P152="Open"),G152,""))</x:f>
      </x:c>
      <x:c r="AG152" s="12" t="str">
        <x:f>IF(AND(B152="Own Shares",P152="Sold",S152&lt;&gt;""),(S152-G152)*F152-J152-K152,IF(AND(P152="Assigned",AD152="Sold",S152&lt;&gt;""),(S152-C152)*E152*100,""))</x:f>
      </x:c>
    </x:row>
    <x:row r="153">
      <x:c r="A153" s="11" t="n"/>
      <x:c r="B153" s="11" t="n"/>
      <x:c r="C153" s="12" t="n"/>
      <x:c r="D153" s="12" t="n"/>
      <x:c r="E153" s="11" t="n"/>
      <x:c r="F153" s="11" t="n"/>
      <x:c r="G153" s="12" t="n"/>
      <x:c r="H153" s="13" t="n"/>
      <x:c r="I153" s="13" t="n"/>
      <x:c r="J153" s="12" t="n"/>
      <x:c r="K153" s="12" t="n"/>
      <x:c r="L153" s="11" t="n"/>
      <x:c r="M153" s="12" t="n"/>
      <x:c r="N153" s="11" t="n"/>
      <x:c r="O153" s="12" t="n"/>
      <x:c r="P153" s="11" t="n"/>
      <x:c r="Q153" s="13" t="n"/>
      <x:c r="R153" s="12" t="n"/>
      <x:c r="S153" s="12" t="n"/>
      <x:c r="T153" s="11" t="n"/>
      <x:c r="U153" s="11" t="n"/>
      <x:c r="V153" s="12" t="str">
        <x:f>IF(OR(B153="Sell Cash-Secured Put",B153="Sell Covered Call"),D153*100*E153,"")</x:f>
      </x:c>
      <x:c r="W153" s="12" t="str">
        <x:f>IF(AND(B153="Sell Cash-Secured Put",P153="Open"),C153*100*E153,"")</x:f>
      </x:c>
      <x:c r="X153" s="14" t="str">
        <x:f>IF(AND(B153="Sell Cash-Secured Put",M153&lt;&gt;""),(M153-C153)/M153,"")</x:f>
      </x:c>
      <x:c r="Y153" s="12" t="str">
        <x:f>IF(B153="Sell Cash-Secured Put",C153-D153,IF(B153="Sell Covered Call",C153+D153,""))</x:f>
      </x:c>
      <x:c r="Z153" s="12" t="str">
        <x:f>IF(OR(P153&lt;&gt;"Open",O153=""),"",IF(B153="Sell Cash-Secured Put",MAX(C153-O153,0)*100*E153,IF(B153="Sell Covered Call",MAX(O153-C153,0)*100*E153,"")))</x:f>
      </x:c>
      <x:c r="AA153" s="12" t="str">
        <x:f>IF(P153&lt;&gt;"Open","",IF(OR(B153="Sell Cash-Secured Put",B153="Sell Covered Call"),V153-Z153-J153-K153,""))</x:f>
      </x:c>
      <x:c r="AB153" s="12" t="n">
        <x:f>IF(P153="Buy to Close",(D153-R153)*100*E153-J153-K153,IF(OR(P153="Assigned",P153="Expired Worthless",P153="Called Away"),V153-J153-K153,0))</x:f>
        <x:v>0</x:v>
      </x:c>
      <x:c r="AC153" s="12" t="str">
        <x:f>IF(AND(P153="Assigned",OR(AD153="",AD153="Holding"),O153&lt;&gt;""),(O153-C153)*100*E153,IF(AND(B153="Own Shares",P153="Open",O153&lt;&gt;""),(O153-G153)*F153,""))</x:f>
      </x:c>
      <x:c r="AD153" s="11" t="n"/>
      <x:c r="AE153" s="11" t="str">
        <x:f>IF(AND(P153="Assigned",OR(AD153="",AD153="Holding")),E153*100,IF(AND(B153="Own Shares",P153="Open"),F153,""))</x:f>
      </x:c>
      <x:c r="AF153" s="12" t="str">
        <x:f>IF(AND(P153="Assigned",OR(AD153="",AD153="Holding")),C153,IF(AND(B153="Own Shares",P153="Open"),G153,""))</x:f>
      </x:c>
      <x:c r="AG153" s="12" t="str">
        <x:f>IF(AND(B153="Own Shares",P153="Sold",S153&lt;&gt;""),(S153-G153)*F153-J153-K153,IF(AND(P153="Assigned",AD153="Sold",S153&lt;&gt;""),(S153-C153)*E153*100,""))</x:f>
      </x:c>
    </x:row>
    <x:row r="154">
      <x:c r="A154" s="11" t="n"/>
      <x:c r="B154" s="11" t="n"/>
      <x:c r="C154" s="12" t="n"/>
      <x:c r="D154" s="12" t="n"/>
      <x:c r="E154" s="11" t="n"/>
      <x:c r="F154" s="11" t="n"/>
      <x:c r="G154" s="12" t="n"/>
      <x:c r="H154" s="13" t="n"/>
      <x:c r="I154" s="13" t="n"/>
      <x:c r="J154" s="12" t="n"/>
      <x:c r="K154" s="12" t="n"/>
      <x:c r="L154" s="11" t="n"/>
      <x:c r="M154" s="12" t="n"/>
      <x:c r="N154" s="11" t="n"/>
      <x:c r="O154" s="12" t="n"/>
      <x:c r="P154" s="11" t="n"/>
      <x:c r="Q154" s="13" t="n"/>
      <x:c r="R154" s="12" t="n"/>
      <x:c r="S154" s="12" t="n"/>
      <x:c r="T154" s="11" t="n"/>
      <x:c r="U154" s="11" t="n"/>
      <x:c r="V154" s="12" t="str">
        <x:f>IF(OR(B154="Sell Cash-Secured Put",B154="Sell Covered Call"),D154*100*E154,"")</x:f>
      </x:c>
      <x:c r="W154" s="12" t="str">
        <x:f>IF(AND(B154="Sell Cash-Secured Put",P154="Open"),C154*100*E154,"")</x:f>
      </x:c>
      <x:c r="X154" s="14" t="str">
        <x:f>IF(AND(B154="Sell Cash-Secured Put",M154&lt;&gt;""),(M154-C154)/M154,"")</x:f>
      </x:c>
      <x:c r="Y154" s="12" t="str">
        <x:f>IF(B154="Sell Cash-Secured Put",C154-D154,IF(B154="Sell Covered Call",C154+D154,""))</x:f>
      </x:c>
      <x:c r="Z154" s="12" t="str">
        <x:f>IF(OR(P154&lt;&gt;"Open",O154=""),"",IF(B154="Sell Cash-Secured Put",MAX(C154-O154,0)*100*E154,IF(B154="Sell Covered Call",MAX(O154-C154,0)*100*E154,"")))</x:f>
      </x:c>
      <x:c r="AA154" s="12" t="str">
        <x:f>IF(P154&lt;&gt;"Open","",IF(OR(B154="Sell Cash-Secured Put",B154="Sell Covered Call"),V154-Z154-J154-K154,""))</x:f>
      </x:c>
      <x:c r="AB154" s="12" t="n">
        <x:f>IF(P154="Buy to Close",(D154-R154)*100*E154-J154-K154,IF(OR(P154="Assigned",P154="Expired Worthless",P154="Called Away"),V154-J154-K154,0))</x:f>
        <x:v>0</x:v>
      </x:c>
      <x:c r="AC154" s="12" t="str">
        <x:f>IF(AND(P154="Assigned",OR(AD154="",AD154="Holding"),O154&lt;&gt;""),(O154-C154)*100*E154,IF(AND(B154="Own Shares",P154="Open",O154&lt;&gt;""),(O154-G154)*F154,""))</x:f>
      </x:c>
      <x:c r="AD154" s="11" t="n"/>
      <x:c r="AE154" s="11" t="str">
        <x:f>IF(AND(P154="Assigned",OR(AD154="",AD154="Holding")),E154*100,IF(AND(B154="Own Shares",P154="Open"),F154,""))</x:f>
      </x:c>
      <x:c r="AF154" s="12" t="str">
        <x:f>IF(AND(P154="Assigned",OR(AD154="",AD154="Holding")),C154,IF(AND(B154="Own Shares",P154="Open"),G154,""))</x:f>
      </x:c>
      <x:c r="AG154" s="12" t="str">
        <x:f>IF(AND(B154="Own Shares",P154="Sold",S154&lt;&gt;""),(S154-G154)*F154-J154-K154,IF(AND(P154="Assigned",AD154="Sold",S154&lt;&gt;""),(S154-C154)*E154*100,""))</x:f>
      </x:c>
    </x:row>
    <x:row r="155">
      <x:c r="A155" s="11" t="n"/>
      <x:c r="B155" s="11" t="n"/>
      <x:c r="C155" s="12" t="n"/>
      <x:c r="D155" s="12" t="n"/>
      <x:c r="E155" s="11" t="n"/>
      <x:c r="F155" s="11" t="n"/>
      <x:c r="G155" s="12" t="n"/>
      <x:c r="H155" s="13" t="n"/>
      <x:c r="I155" s="13" t="n"/>
      <x:c r="J155" s="12" t="n"/>
      <x:c r="K155" s="12" t="n"/>
      <x:c r="L155" s="11" t="n"/>
      <x:c r="M155" s="12" t="n"/>
      <x:c r="N155" s="11" t="n"/>
      <x:c r="O155" s="12" t="n"/>
      <x:c r="P155" s="11" t="n"/>
      <x:c r="Q155" s="13" t="n"/>
      <x:c r="R155" s="12" t="n"/>
      <x:c r="S155" s="12" t="n"/>
      <x:c r="T155" s="11" t="n"/>
      <x:c r="U155" s="11" t="n"/>
      <x:c r="V155" s="12" t="str">
        <x:f>IF(OR(B155="Sell Cash-Secured Put",B155="Sell Covered Call"),D155*100*E155,"")</x:f>
      </x:c>
      <x:c r="W155" s="12" t="str">
        <x:f>IF(AND(B155="Sell Cash-Secured Put",P155="Open"),C155*100*E155,"")</x:f>
      </x:c>
      <x:c r="X155" s="14" t="str">
        <x:f>IF(AND(B155="Sell Cash-Secured Put",M155&lt;&gt;""),(M155-C155)/M155,"")</x:f>
      </x:c>
      <x:c r="Y155" s="12" t="str">
        <x:f>IF(B155="Sell Cash-Secured Put",C155-D155,IF(B155="Sell Covered Call",C155+D155,""))</x:f>
      </x:c>
      <x:c r="Z155" s="12" t="str">
        <x:f>IF(OR(P155&lt;&gt;"Open",O155=""),"",IF(B155="Sell Cash-Secured Put",MAX(C155-O155,0)*100*E155,IF(B155="Sell Covered Call",MAX(O155-C155,0)*100*E155,"")))</x:f>
      </x:c>
      <x:c r="AA155" s="12" t="str">
        <x:f>IF(P155&lt;&gt;"Open","",IF(OR(B155="Sell Cash-Secured Put",B155="Sell Covered Call"),V155-Z155-J155-K155,""))</x:f>
      </x:c>
      <x:c r="AB155" s="12" t="n">
        <x:f>IF(P155="Buy to Close",(D155-R155)*100*E155-J155-K155,IF(OR(P155="Assigned",P155="Expired Worthless",P155="Called Away"),V155-J155-K155,0))</x:f>
        <x:v>0</x:v>
      </x:c>
      <x:c r="AC155" s="12" t="str">
        <x:f>IF(AND(P155="Assigned",OR(AD155="",AD155="Holding"),O155&lt;&gt;""),(O155-C155)*100*E155,IF(AND(B155="Own Shares",P155="Open",O155&lt;&gt;""),(O155-G155)*F155,""))</x:f>
      </x:c>
      <x:c r="AD155" s="11" t="n"/>
      <x:c r="AE155" s="11" t="str">
        <x:f>IF(AND(P155="Assigned",OR(AD155="",AD155="Holding")),E155*100,IF(AND(B155="Own Shares",P155="Open"),F155,""))</x:f>
      </x:c>
      <x:c r="AF155" s="12" t="str">
        <x:f>IF(AND(P155="Assigned",OR(AD155="",AD155="Holding")),C155,IF(AND(B155="Own Shares",P155="Open"),G155,""))</x:f>
      </x:c>
      <x:c r="AG155" s="12" t="str">
        <x:f>IF(AND(B155="Own Shares",P155="Sold",S155&lt;&gt;""),(S155-G155)*F155-J155-K155,IF(AND(P155="Assigned",AD155="Sold",S155&lt;&gt;""),(S155-C155)*E155*100,""))</x:f>
      </x:c>
    </x:row>
    <x:row r="156">
      <x:c r="A156" s="11" t="n"/>
      <x:c r="B156" s="11" t="n"/>
      <x:c r="C156" s="12" t="n"/>
      <x:c r="D156" s="12" t="n"/>
      <x:c r="E156" s="11" t="n"/>
      <x:c r="F156" s="11" t="n"/>
      <x:c r="G156" s="12" t="n"/>
      <x:c r="H156" s="13" t="n"/>
      <x:c r="I156" s="13" t="n"/>
      <x:c r="J156" s="12" t="n"/>
      <x:c r="K156" s="12" t="n"/>
      <x:c r="L156" s="11" t="n"/>
      <x:c r="M156" s="12" t="n"/>
      <x:c r="N156" s="11" t="n"/>
      <x:c r="O156" s="12" t="n"/>
      <x:c r="P156" s="11" t="n"/>
      <x:c r="Q156" s="13" t="n"/>
      <x:c r="R156" s="12" t="n"/>
      <x:c r="S156" s="12" t="n"/>
      <x:c r="T156" s="11" t="n"/>
      <x:c r="U156" s="11" t="n"/>
      <x:c r="V156" s="12" t="str">
        <x:f>IF(OR(B156="Sell Cash-Secured Put",B156="Sell Covered Call"),D156*100*E156,"")</x:f>
      </x:c>
      <x:c r="W156" s="12" t="str">
        <x:f>IF(AND(B156="Sell Cash-Secured Put",P156="Open"),C156*100*E156,"")</x:f>
      </x:c>
      <x:c r="X156" s="14" t="str">
        <x:f>IF(AND(B156="Sell Cash-Secured Put",M156&lt;&gt;""),(M156-C156)/M156,"")</x:f>
      </x:c>
      <x:c r="Y156" s="12" t="str">
        <x:f>IF(B156="Sell Cash-Secured Put",C156-D156,IF(B156="Sell Covered Call",C156+D156,""))</x:f>
      </x:c>
      <x:c r="Z156" s="12" t="str">
        <x:f>IF(OR(P156&lt;&gt;"Open",O156=""),"",IF(B156="Sell Cash-Secured Put",MAX(C156-O156,0)*100*E156,IF(B156="Sell Covered Call",MAX(O156-C156,0)*100*E156,"")))</x:f>
      </x:c>
      <x:c r="AA156" s="12" t="str">
        <x:f>IF(P156&lt;&gt;"Open","",IF(OR(B156="Sell Cash-Secured Put",B156="Sell Covered Call"),V156-Z156-J156-K156,""))</x:f>
      </x:c>
      <x:c r="AB156" s="12" t="n">
        <x:f>IF(P156="Buy to Close",(D156-R156)*100*E156-J156-K156,IF(OR(P156="Assigned",P156="Expired Worthless",P156="Called Away"),V156-J156-K156,0))</x:f>
        <x:v>0</x:v>
      </x:c>
      <x:c r="AC156" s="12" t="str">
        <x:f>IF(AND(P156="Assigned",OR(AD156="",AD156="Holding"),O156&lt;&gt;""),(O156-C156)*100*E156,IF(AND(B156="Own Shares",P156="Open",O156&lt;&gt;""),(O156-G156)*F156,""))</x:f>
      </x:c>
      <x:c r="AD156" s="11" t="n"/>
      <x:c r="AE156" s="11" t="str">
        <x:f>IF(AND(P156="Assigned",OR(AD156="",AD156="Holding")),E156*100,IF(AND(B156="Own Shares",P156="Open"),F156,""))</x:f>
      </x:c>
      <x:c r="AF156" s="12" t="str">
        <x:f>IF(AND(P156="Assigned",OR(AD156="",AD156="Holding")),C156,IF(AND(B156="Own Shares",P156="Open"),G156,""))</x:f>
      </x:c>
      <x:c r="AG156" s="12" t="str">
        <x:f>IF(AND(B156="Own Shares",P156="Sold",S156&lt;&gt;""),(S156-G156)*F156-J156-K156,IF(AND(P156="Assigned",AD156="Sold",S156&lt;&gt;""),(S156-C156)*E156*100,""))</x:f>
      </x:c>
    </x:row>
    <x:row r="157">
      <x:c r="A157" s="11" t="n"/>
      <x:c r="B157" s="11" t="n"/>
      <x:c r="C157" s="12" t="n"/>
      <x:c r="D157" s="12" t="n"/>
      <x:c r="E157" s="11" t="n"/>
      <x:c r="F157" s="11" t="n"/>
      <x:c r="G157" s="12" t="n"/>
      <x:c r="H157" s="13" t="n"/>
      <x:c r="I157" s="13" t="n"/>
      <x:c r="J157" s="12" t="n"/>
      <x:c r="K157" s="12" t="n"/>
      <x:c r="L157" s="11" t="n"/>
      <x:c r="M157" s="12" t="n"/>
      <x:c r="N157" s="11" t="n"/>
      <x:c r="O157" s="12" t="n"/>
      <x:c r="P157" s="11" t="n"/>
      <x:c r="Q157" s="13" t="n"/>
      <x:c r="R157" s="12" t="n"/>
      <x:c r="S157" s="12" t="n"/>
      <x:c r="T157" s="11" t="n"/>
      <x:c r="U157" s="11" t="n"/>
      <x:c r="V157" s="12" t="str">
        <x:f>IF(OR(B157="Sell Cash-Secured Put",B157="Sell Covered Call"),D157*100*E157,"")</x:f>
      </x:c>
      <x:c r="W157" s="12" t="str">
        <x:f>IF(AND(B157="Sell Cash-Secured Put",P157="Open"),C157*100*E157,"")</x:f>
      </x:c>
      <x:c r="X157" s="14" t="str">
        <x:f>IF(AND(B157="Sell Cash-Secured Put",M157&lt;&gt;""),(M157-C157)/M157,"")</x:f>
      </x:c>
      <x:c r="Y157" s="12" t="str">
        <x:f>IF(B157="Sell Cash-Secured Put",C157-D157,IF(B157="Sell Covered Call",C157+D157,""))</x:f>
      </x:c>
      <x:c r="Z157" s="12" t="str">
        <x:f>IF(OR(P157&lt;&gt;"Open",O157=""),"",IF(B157="Sell Cash-Secured Put",MAX(C157-O157,0)*100*E157,IF(B157="Sell Covered Call",MAX(O157-C157,0)*100*E157,"")))</x:f>
      </x:c>
      <x:c r="AA157" s="12" t="str">
        <x:f>IF(P157&lt;&gt;"Open","",IF(OR(B157="Sell Cash-Secured Put",B157="Sell Covered Call"),V157-Z157-J157-K157,""))</x:f>
      </x:c>
      <x:c r="AB157" s="12" t="n">
        <x:f>IF(P157="Buy to Close",(D157-R157)*100*E157-J157-K157,IF(OR(P157="Assigned",P157="Expired Worthless",P157="Called Away"),V157-J157-K157,0))</x:f>
        <x:v>0</x:v>
      </x:c>
      <x:c r="AC157" s="12" t="str">
        <x:f>IF(AND(P157="Assigned",OR(AD157="",AD157="Holding"),O157&lt;&gt;""),(O157-C157)*100*E157,IF(AND(B157="Own Shares",P157="Open",O157&lt;&gt;""),(O157-G157)*F157,""))</x:f>
      </x:c>
      <x:c r="AD157" s="11" t="n"/>
      <x:c r="AE157" s="11" t="str">
        <x:f>IF(AND(P157="Assigned",OR(AD157="",AD157="Holding")),E157*100,IF(AND(B157="Own Shares",P157="Open"),F157,""))</x:f>
      </x:c>
      <x:c r="AF157" s="12" t="str">
        <x:f>IF(AND(P157="Assigned",OR(AD157="",AD157="Holding")),C157,IF(AND(B157="Own Shares",P157="Open"),G157,""))</x:f>
      </x:c>
      <x:c r="AG157" s="12" t="str">
        <x:f>IF(AND(B157="Own Shares",P157="Sold",S157&lt;&gt;""),(S157-G157)*F157-J157-K157,IF(AND(P157="Assigned",AD157="Sold",S157&lt;&gt;""),(S157-C157)*E157*100,""))</x:f>
      </x:c>
    </x:row>
    <x:row r="158">
      <x:c r="A158" s="11" t="n"/>
      <x:c r="B158" s="11" t="n"/>
      <x:c r="C158" s="12" t="n"/>
      <x:c r="D158" s="12" t="n"/>
      <x:c r="E158" s="11" t="n"/>
      <x:c r="F158" s="11" t="n"/>
      <x:c r="G158" s="12" t="n"/>
      <x:c r="H158" s="13" t="n"/>
      <x:c r="I158" s="13" t="n"/>
      <x:c r="J158" s="12" t="n"/>
      <x:c r="K158" s="12" t="n"/>
      <x:c r="L158" s="11" t="n"/>
      <x:c r="M158" s="12" t="n"/>
      <x:c r="N158" s="11" t="n"/>
      <x:c r="O158" s="12" t="n"/>
      <x:c r="P158" s="11" t="n"/>
      <x:c r="Q158" s="13" t="n"/>
      <x:c r="R158" s="12" t="n"/>
      <x:c r="S158" s="12" t="n"/>
      <x:c r="T158" s="11" t="n"/>
      <x:c r="U158" s="11" t="n"/>
      <x:c r="V158" s="12" t="str">
        <x:f>IF(OR(B158="Sell Cash-Secured Put",B158="Sell Covered Call"),D158*100*E158,"")</x:f>
      </x:c>
      <x:c r="W158" s="12" t="str">
        <x:f>IF(AND(B158="Sell Cash-Secured Put",P158="Open"),C158*100*E158,"")</x:f>
      </x:c>
      <x:c r="X158" s="14" t="str">
        <x:f>IF(AND(B158="Sell Cash-Secured Put",M158&lt;&gt;""),(M158-C158)/M158,"")</x:f>
      </x:c>
      <x:c r="Y158" s="12" t="str">
        <x:f>IF(B158="Sell Cash-Secured Put",C158-D158,IF(B158="Sell Covered Call",C158+D158,""))</x:f>
      </x:c>
      <x:c r="Z158" s="12" t="str">
        <x:f>IF(OR(P158&lt;&gt;"Open",O158=""),"",IF(B158="Sell Cash-Secured Put",MAX(C158-O158,0)*100*E158,IF(B158="Sell Covered Call",MAX(O158-C158,0)*100*E158,"")))</x:f>
      </x:c>
      <x:c r="AA158" s="12" t="str">
        <x:f>IF(P158&lt;&gt;"Open","",IF(OR(B158="Sell Cash-Secured Put",B158="Sell Covered Call"),V158-Z158-J158-K158,""))</x:f>
      </x:c>
      <x:c r="AB158" s="12" t="n">
        <x:f>IF(P158="Buy to Close",(D158-R158)*100*E158-J158-K158,IF(OR(P158="Assigned",P158="Expired Worthless",P158="Called Away"),V158-J158-K158,0))</x:f>
        <x:v>0</x:v>
      </x:c>
      <x:c r="AC158" s="12" t="str">
        <x:f>IF(AND(P158="Assigned",OR(AD158="",AD158="Holding"),O158&lt;&gt;""),(O158-C158)*100*E158,IF(AND(B158="Own Shares",P158="Open",O158&lt;&gt;""),(O158-G158)*F158,""))</x:f>
      </x:c>
      <x:c r="AD158" s="11" t="n"/>
      <x:c r="AE158" s="11" t="str">
        <x:f>IF(AND(P158="Assigned",OR(AD158="",AD158="Holding")),E158*100,IF(AND(B158="Own Shares",P158="Open"),F158,""))</x:f>
      </x:c>
      <x:c r="AF158" s="12" t="str">
        <x:f>IF(AND(P158="Assigned",OR(AD158="",AD158="Holding")),C158,IF(AND(B158="Own Shares",P158="Open"),G158,""))</x:f>
      </x:c>
      <x:c r="AG158" s="12" t="str">
        <x:f>IF(AND(B158="Own Shares",P158="Sold",S158&lt;&gt;""),(S158-G158)*F158-J158-K158,IF(AND(P158="Assigned",AD158="Sold",S158&lt;&gt;""),(S158-C158)*E158*100,""))</x:f>
      </x:c>
    </x:row>
    <x:row r="159">
      <x:c r="A159" s="11" t="n"/>
      <x:c r="B159" s="11" t="n"/>
      <x:c r="C159" s="12" t="n"/>
      <x:c r="D159" s="12" t="n"/>
      <x:c r="E159" s="11" t="n"/>
      <x:c r="F159" s="11" t="n"/>
      <x:c r="G159" s="12" t="n"/>
      <x:c r="H159" s="13" t="n"/>
      <x:c r="I159" s="13" t="n"/>
      <x:c r="J159" s="12" t="n"/>
      <x:c r="K159" s="12" t="n"/>
      <x:c r="L159" s="11" t="n"/>
      <x:c r="M159" s="12" t="n"/>
      <x:c r="N159" s="11" t="n"/>
      <x:c r="O159" s="12" t="n"/>
      <x:c r="P159" s="11" t="n"/>
      <x:c r="Q159" s="13" t="n"/>
      <x:c r="R159" s="12" t="n"/>
      <x:c r="S159" s="12" t="n"/>
      <x:c r="T159" s="11" t="n"/>
      <x:c r="U159" s="11" t="n"/>
      <x:c r="V159" s="12" t="str">
        <x:f>IF(OR(B159="Sell Cash-Secured Put",B159="Sell Covered Call"),D159*100*E159,"")</x:f>
      </x:c>
      <x:c r="W159" s="12" t="str">
        <x:f>IF(AND(B159="Sell Cash-Secured Put",P159="Open"),C159*100*E159,"")</x:f>
      </x:c>
      <x:c r="X159" s="14" t="str">
        <x:f>IF(AND(B159="Sell Cash-Secured Put",M159&lt;&gt;""),(M159-C159)/M159,"")</x:f>
      </x:c>
      <x:c r="Y159" s="12" t="str">
        <x:f>IF(B159="Sell Cash-Secured Put",C159-D159,IF(B159="Sell Covered Call",C159+D159,""))</x:f>
      </x:c>
      <x:c r="Z159" s="12" t="str">
        <x:f>IF(OR(P159&lt;&gt;"Open",O159=""),"",IF(B159="Sell Cash-Secured Put",MAX(C159-O159,0)*100*E159,IF(B159="Sell Covered Call",MAX(O159-C159,0)*100*E159,"")))</x:f>
      </x:c>
      <x:c r="AA159" s="12" t="str">
        <x:f>IF(P159&lt;&gt;"Open","",IF(OR(B159="Sell Cash-Secured Put",B159="Sell Covered Call"),V159-Z159-J159-K159,""))</x:f>
      </x:c>
      <x:c r="AB159" s="12" t="n">
        <x:f>IF(P159="Buy to Close",(D159-R159)*100*E159-J159-K159,IF(OR(P159="Assigned",P159="Expired Worthless",P159="Called Away"),V159-J159-K159,0))</x:f>
        <x:v>0</x:v>
      </x:c>
      <x:c r="AC159" s="12" t="str">
        <x:f>IF(AND(P159="Assigned",OR(AD159="",AD159="Holding"),O159&lt;&gt;""),(O159-C159)*100*E159,IF(AND(B159="Own Shares",P159="Open",O159&lt;&gt;""),(O159-G159)*F159,""))</x:f>
      </x:c>
      <x:c r="AD159" s="11" t="n"/>
      <x:c r="AE159" s="11" t="str">
        <x:f>IF(AND(P159="Assigned",OR(AD159="",AD159="Holding")),E159*100,IF(AND(B159="Own Shares",P159="Open"),F159,""))</x:f>
      </x:c>
      <x:c r="AF159" s="12" t="str">
        <x:f>IF(AND(P159="Assigned",OR(AD159="",AD159="Holding")),C159,IF(AND(B159="Own Shares",P159="Open"),G159,""))</x:f>
      </x:c>
      <x:c r="AG159" s="12" t="str">
        <x:f>IF(AND(B159="Own Shares",P159="Sold",S159&lt;&gt;""),(S159-G159)*F159-J159-K159,IF(AND(P159="Assigned",AD159="Sold",S159&lt;&gt;""),(S159-C159)*E159*100,""))</x:f>
      </x:c>
    </x:row>
    <x:row r="160">
      <x:c r="A160" s="11" t="n"/>
      <x:c r="B160" s="11" t="n"/>
      <x:c r="C160" s="12" t="n"/>
      <x:c r="D160" s="12" t="n"/>
      <x:c r="E160" s="11" t="n"/>
      <x:c r="F160" s="11" t="n"/>
      <x:c r="G160" s="12" t="n"/>
      <x:c r="H160" s="13" t="n"/>
      <x:c r="I160" s="13" t="n"/>
      <x:c r="J160" s="12" t="n"/>
      <x:c r="K160" s="12" t="n"/>
      <x:c r="L160" s="11" t="n"/>
      <x:c r="M160" s="12" t="n"/>
      <x:c r="N160" s="11" t="n"/>
      <x:c r="O160" s="12" t="n"/>
      <x:c r="P160" s="11" t="n"/>
      <x:c r="Q160" s="13" t="n"/>
      <x:c r="R160" s="12" t="n"/>
      <x:c r="S160" s="12" t="n"/>
      <x:c r="T160" s="11" t="n"/>
      <x:c r="U160" s="11" t="n"/>
      <x:c r="V160" s="12" t="str">
        <x:f>IF(OR(B160="Sell Cash-Secured Put",B160="Sell Covered Call"),D160*100*E160,"")</x:f>
      </x:c>
      <x:c r="W160" s="12" t="str">
        <x:f>IF(AND(B160="Sell Cash-Secured Put",P160="Open"),C160*100*E160,"")</x:f>
      </x:c>
      <x:c r="X160" s="14" t="str">
        <x:f>IF(AND(B160="Sell Cash-Secured Put",M160&lt;&gt;""),(M160-C160)/M160,"")</x:f>
      </x:c>
      <x:c r="Y160" s="12" t="str">
        <x:f>IF(B160="Sell Cash-Secured Put",C160-D160,IF(B160="Sell Covered Call",C160+D160,""))</x:f>
      </x:c>
      <x:c r="Z160" s="12" t="str">
        <x:f>IF(OR(P160&lt;&gt;"Open",O160=""),"",IF(B160="Sell Cash-Secured Put",MAX(C160-O160,0)*100*E160,IF(B160="Sell Covered Call",MAX(O160-C160,0)*100*E160,"")))</x:f>
      </x:c>
      <x:c r="AA160" s="12" t="str">
        <x:f>IF(P160&lt;&gt;"Open","",IF(OR(B160="Sell Cash-Secured Put",B160="Sell Covered Call"),V160-Z160-J160-K160,""))</x:f>
      </x:c>
      <x:c r="AB160" s="12" t="n">
        <x:f>IF(P160="Buy to Close",(D160-R160)*100*E160-J160-K160,IF(OR(P160="Assigned",P160="Expired Worthless",P160="Called Away"),V160-J160-K160,0))</x:f>
        <x:v>0</x:v>
      </x:c>
      <x:c r="AC160" s="12" t="str">
        <x:f>IF(AND(P160="Assigned",OR(AD160="",AD160="Holding"),O160&lt;&gt;""),(O160-C160)*100*E160,IF(AND(B160="Own Shares",P160="Open",O160&lt;&gt;""),(O160-G160)*F160,""))</x:f>
      </x:c>
      <x:c r="AD160" s="11" t="n"/>
      <x:c r="AE160" s="11" t="str">
        <x:f>IF(AND(P160="Assigned",OR(AD160="",AD160="Holding")),E160*100,IF(AND(B160="Own Shares",P160="Open"),F160,""))</x:f>
      </x:c>
      <x:c r="AF160" s="12" t="str">
        <x:f>IF(AND(P160="Assigned",OR(AD160="",AD160="Holding")),C160,IF(AND(B160="Own Shares",P160="Open"),G160,""))</x:f>
      </x:c>
      <x:c r="AG160" s="12" t="str">
        <x:f>IF(AND(B160="Own Shares",P160="Sold",S160&lt;&gt;""),(S160-G160)*F160-J160-K160,IF(AND(P160="Assigned",AD160="Sold",S160&lt;&gt;""),(S160-C160)*E160*100,""))</x:f>
      </x:c>
    </x:row>
    <x:row r="161">
      <x:c r="A161" s="11" t="n"/>
      <x:c r="B161" s="11" t="n"/>
      <x:c r="C161" s="12" t="n"/>
      <x:c r="D161" s="12" t="n"/>
      <x:c r="E161" s="11" t="n"/>
      <x:c r="F161" s="11" t="n"/>
      <x:c r="G161" s="12" t="n"/>
      <x:c r="H161" s="13" t="n"/>
      <x:c r="I161" s="13" t="n"/>
      <x:c r="J161" s="12" t="n"/>
      <x:c r="K161" s="12" t="n"/>
      <x:c r="L161" s="11" t="n"/>
      <x:c r="M161" s="12" t="n"/>
      <x:c r="N161" s="11" t="n"/>
      <x:c r="O161" s="12" t="n"/>
      <x:c r="P161" s="11" t="n"/>
      <x:c r="Q161" s="13" t="n"/>
      <x:c r="R161" s="12" t="n"/>
      <x:c r="S161" s="12" t="n"/>
      <x:c r="T161" s="11" t="n"/>
      <x:c r="U161" s="11" t="n"/>
      <x:c r="V161" s="12" t="str">
        <x:f>IF(OR(B161="Sell Cash-Secured Put",B161="Sell Covered Call"),D161*100*E161,"")</x:f>
      </x:c>
      <x:c r="W161" s="12" t="str">
        <x:f>IF(AND(B161="Sell Cash-Secured Put",P161="Open"),C161*100*E161,"")</x:f>
      </x:c>
      <x:c r="X161" s="14" t="str">
        <x:f>IF(AND(B161="Sell Cash-Secured Put",M161&lt;&gt;""),(M161-C161)/M161,"")</x:f>
      </x:c>
      <x:c r="Y161" s="12" t="str">
        <x:f>IF(B161="Sell Cash-Secured Put",C161-D161,IF(B161="Sell Covered Call",C161+D161,""))</x:f>
      </x:c>
      <x:c r="Z161" s="12" t="str">
        <x:f>IF(OR(P161&lt;&gt;"Open",O161=""),"",IF(B161="Sell Cash-Secured Put",MAX(C161-O161,0)*100*E161,IF(B161="Sell Covered Call",MAX(O161-C161,0)*100*E161,"")))</x:f>
      </x:c>
      <x:c r="AA161" s="12" t="str">
        <x:f>IF(P161&lt;&gt;"Open","",IF(OR(B161="Sell Cash-Secured Put",B161="Sell Covered Call"),V161-Z161-J161-K161,""))</x:f>
      </x:c>
      <x:c r="AB161" s="12" t="n">
        <x:f>IF(P161="Buy to Close",(D161-R161)*100*E161-J161-K161,IF(OR(P161="Assigned",P161="Expired Worthless",P161="Called Away"),V161-J161-K161,0))</x:f>
        <x:v>0</x:v>
      </x:c>
      <x:c r="AC161" s="12" t="str">
        <x:f>IF(AND(P161="Assigned",OR(AD161="",AD161="Holding"),O161&lt;&gt;""),(O161-C161)*100*E161,IF(AND(B161="Own Shares",P161="Open",O161&lt;&gt;""),(O161-G161)*F161,""))</x:f>
      </x:c>
      <x:c r="AD161" s="11" t="n"/>
      <x:c r="AE161" s="11" t="str">
        <x:f>IF(AND(P161="Assigned",OR(AD161="",AD161="Holding")),E161*100,IF(AND(B161="Own Shares",P161="Open"),F161,""))</x:f>
      </x:c>
      <x:c r="AF161" s="12" t="str">
        <x:f>IF(AND(P161="Assigned",OR(AD161="",AD161="Holding")),C161,IF(AND(B161="Own Shares",P161="Open"),G161,""))</x:f>
      </x:c>
      <x:c r="AG161" s="12" t="str">
        <x:f>IF(AND(B161="Own Shares",P161="Sold",S161&lt;&gt;""),(S161-G161)*F161-J161-K161,IF(AND(P161="Assigned",AD161="Sold",S161&lt;&gt;""),(S161-C161)*E161*100,""))</x:f>
      </x:c>
    </x:row>
    <x:row r="162">
      <x:c r="A162" s="11" t="n"/>
      <x:c r="B162" s="11" t="n"/>
      <x:c r="C162" s="12" t="n"/>
      <x:c r="D162" s="12" t="n"/>
      <x:c r="E162" s="11" t="n"/>
      <x:c r="F162" s="11" t="n"/>
      <x:c r="G162" s="12" t="n"/>
      <x:c r="H162" s="13" t="n"/>
      <x:c r="I162" s="13" t="n"/>
      <x:c r="J162" s="12" t="n"/>
      <x:c r="K162" s="12" t="n"/>
      <x:c r="L162" s="11" t="n"/>
      <x:c r="M162" s="12" t="n"/>
      <x:c r="N162" s="11" t="n"/>
      <x:c r="O162" s="12" t="n"/>
      <x:c r="P162" s="11" t="n"/>
      <x:c r="Q162" s="13" t="n"/>
      <x:c r="R162" s="12" t="n"/>
      <x:c r="S162" s="12" t="n"/>
      <x:c r="T162" s="11" t="n"/>
      <x:c r="U162" s="11" t="n"/>
      <x:c r="V162" s="12" t="str">
        <x:f>IF(OR(B162="Sell Cash-Secured Put",B162="Sell Covered Call"),D162*100*E162,"")</x:f>
      </x:c>
      <x:c r="W162" s="12" t="str">
        <x:f>IF(AND(B162="Sell Cash-Secured Put",P162="Open"),C162*100*E162,"")</x:f>
      </x:c>
      <x:c r="X162" s="14" t="str">
        <x:f>IF(AND(B162="Sell Cash-Secured Put",M162&lt;&gt;""),(M162-C162)/M162,"")</x:f>
      </x:c>
      <x:c r="Y162" s="12" t="str">
        <x:f>IF(B162="Sell Cash-Secured Put",C162-D162,IF(B162="Sell Covered Call",C162+D162,""))</x:f>
      </x:c>
      <x:c r="Z162" s="12" t="str">
        <x:f>IF(OR(P162&lt;&gt;"Open",O162=""),"",IF(B162="Sell Cash-Secured Put",MAX(C162-O162,0)*100*E162,IF(B162="Sell Covered Call",MAX(O162-C162,0)*100*E162,"")))</x:f>
      </x:c>
      <x:c r="AA162" s="12" t="str">
        <x:f>IF(P162&lt;&gt;"Open","",IF(OR(B162="Sell Cash-Secured Put",B162="Sell Covered Call"),V162-Z162-J162-K162,""))</x:f>
      </x:c>
      <x:c r="AB162" s="12" t="n">
        <x:f>IF(P162="Buy to Close",(D162-R162)*100*E162-J162-K162,IF(OR(P162="Assigned",P162="Expired Worthless",P162="Called Away"),V162-J162-K162,0))</x:f>
        <x:v>0</x:v>
      </x:c>
      <x:c r="AC162" s="12" t="str">
        <x:f>IF(AND(P162="Assigned",OR(AD162="",AD162="Holding"),O162&lt;&gt;""),(O162-C162)*100*E162,IF(AND(B162="Own Shares",P162="Open",O162&lt;&gt;""),(O162-G162)*F162,""))</x:f>
      </x:c>
      <x:c r="AD162" s="11" t="n"/>
      <x:c r="AE162" s="11" t="str">
        <x:f>IF(AND(P162="Assigned",OR(AD162="",AD162="Holding")),E162*100,IF(AND(B162="Own Shares",P162="Open"),F162,""))</x:f>
      </x:c>
      <x:c r="AF162" s="12" t="str">
        <x:f>IF(AND(P162="Assigned",OR(AD162="",AD162="Holding")),C162,IF(AND(B162="Own Shares",P162="Open"),G162,""))</x:f>
      </x:c>
      <x:c r="AG162" s="12" t="str">
        <x:f>IF(AND(B162="Own Shares",P162="Sold",S162&lt;&gt;""),(S162-G162)*F162-J162-K162,IF(AND(P162="Assigned",AD162="Sold",S162&lt;&gt;""),(S162-C162)*E162*100,""))</x:f>
      </x:c>
    </x:row>
    <x:row r="163">
      <x:c r="A163" s="11" t="n"/>
      <x:c r="B163" s="11" t="n"/>
      <x:c r="C163" s="12" t="n"/>
      <x:c r="D163" s="12" t="n"/>
      <x:c r="E163" s="11" t="n"/>
      <x:c r="F163" s="11" t="n"/>
      <x:c r="G163" s="12" t="n"/>
      <x:c r="H163" s="13" t="n"/>
      <x:c r="I163" s="13" t="n"/>
      <x:c r="J163" s="12" t="n"/>
      <x:c r="K163" s="12" t="n"/>
      <x:c r="L163" s="11" t="n"/>
      <x:c r="M163" s="12" t="n"/>
      <x:c r="N163" s="11" t="n"/>
      <x:c r="O163" s="12" t="n"/>
      <x:c r="P163" s="11" t="n"/>
      <x:c r="Q163" s="13" t="n"/>
      <x:c r="R163" s="12" t="n"/>
      <x:c r="S163" s="12" t="n"/>
      <x:c r="T163" s="11" t="n"/>
      <x:c r="U163" s="11" t="n"/>
      <x:c r="V163" s="12" t="str">
        <x:f>IF(OR(B163="Sell Cash-Secured Put",B163="Sell Covered Call"),D163*100*E163,"")</x:f>
      </x:c>
      <x:c r="W163" s="12" t="str">
        <x:f>IF(AND(B163="Sell Cash-Secured Put",P163="Open"),C163*100*E163,"")</x:f>
      </x:c>
      <x:c r="X163" s="14" t="str">
        <x:f>IF(AND(B163="Sell Cash-Secured Put",M163&lt;&gt;""),(M163-C163)/M163,"")</x:f>
      </x:c>
      <x:c r="Y163" s="12" t="str">
        <x:f>IF(B163="Sell Cash-Secured Put",C163-D163,IF(B163="Sell Covered Call",C163+D163,""))</x:f>
      </x:c>
      <x:c r="Z163" s="12" t="str">
        <x:f>IF(OR(P163&lt;&gt;"Open",O163=""),"",IF(B163="Sell Cash-Secured Put",MAX(C163-O163,0)*100*E163,IF(B163="Sell Covered Call",MAX(O163-C163,0)*100*E163,"")))</x:f>
      </x:c>
      <x:c r="AA163" s="12" t="str">
        <x:f>IF(P163&lt;&gt;"Open","",IF(OR(B163="Sell Cash-Secured Put",B163="Sell Covered Call"),V163-Z163-J163-K163,""))</x:f>
      </x:c>
      <x:c r="AB163" s="12" t="n">
        <x:f>IF(P163="Buy to Close",(D163-R163)*100*E163-J163-K163,IF(OR(P163="Assigned",P163="Expired Worthless",P163="Called Away"),V163-J163-K163,0))</x:f>
        <x:v>0</x:v>
      </x:c>
      <x:c r="AC163" s="12" t="str">
        <x:f>IF(AND(P163="Assigned",OR(AD163="",AD163="Holding"),O163&lt;&gt;""),(O163-C163)*100*E163,IF(AND(B163="Own Shares",P163="Open",O163&lt;&gt;""),(O163-G163)*F163,""))</x:f>
      </x:c>
      <x:c r="AD163" s="11" t="n"/>
      <x:c r="AE163" s="11" t="str">
        <x:f>IF(AND(P163="Assigned",OR(AD163="",AD163="Holding")),E163*100,IF(AND(B163="Own Shares",P163="Open"),F163,""))</x:f>
      </x:c>
      <x:c r="AF163" s="12" t="str">
        <x:f>IF(AND(P163="Assigned",OR(AD163="",AD163="Holding")),C163,IF(AND(B163="Own Shares",P163="Open"),G163,""))</x:f>
      </x:c>
      <x:c r="AG163" s="12" t="str">
        <x:f>IF(AND(B163="Own Shares",P163="Sold",S163&lt;&gt;""),(S163-G163)*F163-J163-K163,IF(AND(P163="Assigned",AD163="Sold",S163&lt;&gt;""),(S163-C163)*E163*100,""))</x:f>
      </x:c>
    </x:row>
    <x:row r="164">
      <x:c r="A164" s="11" t="n"/>
      <x:c r="B164" s="11" t="n"/>
      <x:c r="C164" s="12" t="n"/>
      <x:c r="D164" s="12" t="n"/>
      <x:c r="E164" s="11" t="n"/>
      <x:c r="F164" s="11" t="n"/>
      <x:c r="G164" s="12" t="n"/>
      <x:c r="H164" s="13" t="n"/>
      <x:c r="I164" s="13" t="n"/>
      <x:c r="J164" s="12" t="n"/>
      <x:c r="K164" s="12" t="n"/>
      <x:c r="L164" s="11" t="n"/>
      <x:c r="M164" s="12" t="n"/>
      <x:c r="N164" s="11" t="n"/>
      <x:c r="O164" s="12" t="n"/>
      <x:c r="P164" s="11" t="n"/>
      <x:c r="Q164" s="13" t="n"/>
      <x:c r="R164" s="12" t="n"/>
      <x:c r="S164" s="12" t="n"/>
      <x:c r="T164" s="11" t="n"/>
      <x:c r="U164" s="11" t="n"/>
      <x:c r="V164" s="12" t="str">
        <x:f>IF(OR(B164="Sell Cash-Secured Put",B164="Sell Covered Call"),D164*100*E164,"")</x:f>
      </x:c>
      <x:c r="W164" s="12" t="str">
        <x:f>IF(AND(B164="Sell Cash-Secured Put",P164="Open"),C164*100*E164,"")</x:f>
      </x:c>
      <x:c r="X164" s="14" t="str">
        <x:f>IF(AND(B164="Sell Cash-Secured Put",M164&lt;&gt;""),(M164-C164)/M164,"")</x:f>
      </x:c>
      <x:c r="Y164" s="12" t="str">
        <x:f>IF(B164="Sell Cash-Secured Put",C164-D164,IF(B164="Sell Covered Call",C164+D164,""))</x:f>
      </x:c>
      <x:c r="Z164" s="12" t="str">
        <x:f>IF(OR(P164&lt;&gt;"Open",O164=""),"",IF(B164="Sell Cash-Secured Put",MAX(C164-O164,0)*100*E164,IF(B164="Sell Covered Call",MAX(O164-C164,0)*100*E164,"")))</x:f>
      </x:c>
      <x:c r="AA164" s="12" t="str">
        <x:f>IF(P164&lt;&gt;"Open","",IF(OR(B164="Sell Cash-Secured Put",B164="Sell Covered Call"),V164-Z164-J164-K164,""))</x:f>
      </x:c>
      <x:c r="AB164" s="12" t="n">
        <x:f>IF(P164="Buy to Close",(D164-R164)*100*E164-J164-K164,IF(OR(P164="Assigned",P164="Expired Worthless",P164="Called Away"),V164-J164-K164,0))</x:f>
        <x:v>0</x:v>
      </x:c>
      <x:c r="AC164" s="12" t="str">
        <x:f>IF(AND(P164="Assigned",OR(AD164="",AD164="Holding"),O164&lt;&gt;""),(O164-C164)*100*E164,IF(AND(B164="Own Shares",P164="Open",O164&lt;&gt;""),(O164-G164)*F164,""))</x:f>
      </x:c>
      <x:c r="AD164" s="11" t="n"/>
      <x:c r="AE164" s="11" t="str">
        <x:f>IF(AND(P164="Assigned",OR(AD164="",AD164="Holding")),E164*100,IF(AND(B164="Own Shares",P164="Open"),F164,""))</x:f>
      </x:c>
      <x:c r="AF164" s="12" t="str">
        <x:f>IF(AND(P164="Assigned",OR(AD164="",AD164="Holding")),C164,IF(AND(B164="Own Shares",P164="Open"),G164,""))</x:f>
      </x:c>
      <x:c r="AG164" s="12" t="str">
        <x:f>IF(AND(B164="Own Shares",P164="Sold",S164&lt;&gt;""),(S164-G164)*F164-J164-K164,IF(AND(P164="Assigned",AD164="Sold",S164&lt;&gt;""),(S164-C164)*E164*100,""))</x:f>
      </x:c>
    </x:row>
    <x:row r="165">
      <x:c r="A165" s="11" t="n"/>
      <x:c r="B165" s="11" t="n"/>
      <x:c r="C165" s="12" t="n"/>
      <x:c r="D165" s="12" t="n"/>
      <x:c r="E165" s="11" t="n"/>
      <x:c r="F165" s="11" t="n"/>
      <x:c r="G165" s="12" t="n"/>
      <x:c r="H165" s="13" t="n"/>
      <x:c r="I165" s="13" t="n"/>
      <x:c r="J165" s="12" t="n"/>
      <x:c r="K165" s="12" t="n"/>
      <x:c r="L165" s="11" t="n"/>
      <x:c r="M165" s="12" t="n"/>
      <x:c r="N165" s="11" t="n"/>
      <x:c r="O165" s="12" t="n"/>
      <x:c r="P165" s="11" t="n"/>
      <x:c r="Q165" s="13" t="n"/>
      <x:c r="R165" s="12" t="n"/>
      <x:c r="S165" s="12" t="n"/>
      <x:c r="T165" s="11" t="n"/>
      <x:c r="U165" s="11" t="n"/>
      <x:c r="V165" s="12" t="str">
        <x:f>IF(OR(B165="Sell Cash-Secured Put",B165="Sell Covered Call"),D165*100*E165,"")</x:f>
      </x:c>
      <x:c r="W165" s="12" t="str">
        <x:f>IF(AND(B165="Sell Cash-Secured Put",P165="Open"),C165*100*E165,"")</x:f>
      </x:c>
      <x:c r="X165" s="14" t="str">
        <x:f>IF(AND(B165="Sell Cash-Secured Put",M165&lt;&gt;""),(M165-C165)/M165,"")</x:f>
      </x:c>
      <x:c r="Y165" s="12" t="str">
        <x:f>IF(B165="Sell Cash-Secured Put",C165-D165,IF(B165="Sell Covered Call",C165+D165,""))</x:f>
      </x:c>
      <x:c r="Z165" s="12" t="str">
        <x:f>IF(OR(P165&lt;&gt;"Open",O165=""),"",IF(B165="Sell Cash-Secured Put",MAX(C165-O165,0)*100*E165,IF(B165="Sell Covered Call",MAX(O165-C165,0)*100*E165,"")))</x:f>
      </x:c>
      <x:c r="AA165" s="12" t="str">
        <x:f>IF(P165&lt;&gt;"Open","",IF(OR(B165="Sell Cash-Secured Put",B165="Sell Covered Call"),V165-Z165-J165-K165,""))</x:f>
      </x:c>
      <x:c r="AB165" s="12" t="n">
        <x:f>IF(P165="Buy to Close",(D165-R165)*100*E165-J165-K165,IF(OR(P165="Assigned",P165="Expired Worthless",P165="Called Away"),V165-J165-K165,0))</x:f>
        <x:v>0</x:v>
      </x:c>
      <x:c r="AC165" s="12" t="str">
        <x:f>IF(AND(P165="Assigned",OR(AD165="",AD165="Holding"),O165&lt;&gt;""),(O165-C165)*100*E165,IF(AND(B165="Own Shares",P165="Open",O165&lt;&gt;""),(O165-G165)*F165,""))</x:f>
      </x:c>
      <x:c r="AD165" s="11" t="n"/>
      <x:c r="AE165" s="11" t="str">
        <x:f>IF(AND(P165="Assigned",OR(AD165="",AD165="Holding")),E165*100,IF(AND(B165="Own Shares",P165="Open"),F165,""))</x:f>
      </x:c>
      <x:c r="AF165" s="12" t="str">
        <x:f>IF(AND(P165="Assigned",OR(AD165="",AD165="Holding")),C165,IF(AND(B165="Own Shares",P165="Open"),G165,""))</x:f>
      </x:c>
      <x:c r="AG165" s="12" t="str">
        <x:f>IF(AND(B165="Own Shares",P165="Sold",S165&lt;&gt;""),(S165-G165)*F165-J165-K165,IF(AND(P165="Assigned",AD165="Sold",S165&lt;&gt;""),(S165-C165)*E165*100,""))</x:f>
      </x:c>
    </x:row>
    <x:row r="166">
      <x:c r="A166" s="11" t="n"/>
      <x:c r="B166" s="11" t="n"/>
      <x:c r="C166" s="12" t="n"/>
      <x:c r="D166" s="12" t="n"/>
      <x:c r="E166" s="11" t="n"/>
      <x:c r="F166" s="11" t="n"/>
      <x:c r="G166" s="12" t="n"/>
      <x:c r="H166" s="13" t="n"/>
      <x:c r="I166" s="13" t="n"/>
      <x:c r="J166" s="12" t="n"/>
      <x:c r="K166" s="12" t="n"/>
      <x:c r="L166" s="11" t="n"/>
      <x:c r="M166" s="12" t="n"/>
      <x:c r="N166" s="11" t="n"/>
      <x:c r="O166" s="12" t="n"/>
      <x:c r="P166" s="11" t="n"/>
      <x:c r="Q166" s="13" t="n"/>
      <x:c r="R166" s="12" t="n"/>
      <x:c r="S166" s="12" t="n"/>
      <x:c r="T166" s="11" t="n"/>
      <x:c r="U166" s="11" t="n"/>
      <x:c r="V166" s="12" t="str">
        <x:f>IF(OR(B166="Sell Cash-Secured Put",B166="Sell Covered Call"),D166*100*E166,"")</x:f>
      </x:c>
      <x:c r="W166" s="12" t="str">
        <x:f>IF(AND(B166="Sell Cash-Secured Put",P166="Open"),C166*100*E166,"")</x:f>
      </x:c>
      <x:c r="X166" s="14" t="str">
        <x:f>IF(AND(B166="Sell Cash-Secured Put",M166&lt;&gt;""),(M166-C166)/M166,"")</x:f>
      </x:c>
      <x:c r="Y166" s="12" t="str">
        <x:f>IF(B166="Sell Cash-Secured Put",C166-D166,IF(B166="Sell Covered Call",C166+D166,""))</x:f>
      </x:c>
      <x:c r="Z166" s="12" t="str">
        <x:f>IF(OR(P166&lt;&gt;"Open",O166=""),"",IF(B166="Sell Cash-Secured Put",MAX(C166-O166,0)*100*E166,IF(B166="Sell Covered Call",MAX(O166-C166,0)*100*E166,"")))</x:f>
      </x:c>
      <x:c r="AA166" s="12" t="str">
        <x:f>IF(P166&lt;&gt;"Open","",IF(OR(B166="Sell Cash-Secured Put",B166="Sell Covered Call"),V166-Z166-J166-K166,""))</x:f>
      </x:c>
      <x:c r="AB166" s="12" t="n">
        <x:f>IF(P166="Buy to Close",(D166-R166)*100*E166-J166-K166,IF(OR(P166="Assigned",P166="Expired Worthless",P166="Called Away"),V166-J166-K166,0))</x:f>
        <x:v>0</x:v>
      </x:c>
      <x:c r="AC166" s="12" t="str">
        <x:f>IF(AND(P166="Assigned",OR(AD166="",AD166="Holding"),O166&lt;&gt;""),(O166-C166)*100*E166,IF(AND(B166="Own Shares",P166="Open",O166&lt;&gt;""),(O166-G166)*F166,""))</x:f>
      </x:c>
      <x:c r="AD166" s="11" t="n"/>
      <x:c r="AE166" s="11" t="str">
        <x:f>IF(AND(P166="Assigned",OR(AD166="",AD166="Holding")),E166*100,IF(AND(B166="Own Shares",P166="Open"),F166,""))</x:f>
      </x:c>
      <x:c r="AF166" s="12" t="str">
        <x:f>IF(AND(P166="Assigned",OR(AD166="",AD166="Holding")),C166,IF(AND(B166="Own Shares",P166="Open"),G166,""))</x:f>
      </x:c>
      <x:c r="AG166" s="12" t="str">
        <x:f>IF(AND(B166="Own Shares",P166="Sold",S166&lt;&gt;""),(S166-G166)*F166-J166-K166,IF(AND(P166="Assigned",AD166="Sold",S166&lt;&gt;""),(S166-C166)*E166*100,""))</x:f>
      </x:c>
    </x:row>
    <x:row r="167">
      <x:c r="A167" s="11" t="n"/>
      <x:c r="B167" s="11" t="n"/>
      <x:c r="C167" s="12" t="n"/>
      <x:c r="D167" s="12" t="n"/>
      <x:c r="E167" s="11" t="n"/>
      <x:c r="F167" s="11" t="n"/>
      <x:c r="G167" s="12" t="n"/>
      <x:c r="H167" s="13" t="n"/>
      <x:c r="I167" s="13" t="n"/>
      <x:c r="J167" s="12" t="n"/>
      <x:c r="K167" s="12" t="n"/>
      <x:c r="L167" s="11" t="n"/>
      <x:c r="M167" s="12" t="n"/>
      <x:c r="N167" s="11" t="n"/>
      <x:c r="O167" s="12" t="n"/>
      <x:c r="P167" s="11" t="n"/>
      <x:c r="Q167" s="13" t="n"/>
      <x:c r="R167" s="12" t="n"/>
      <x:c r="S167" s="12" t="n"/>
      <x:c r="T167" s="11" t="n"/>
      <x:c r="U167" s="11" t="n"/>
      <x:c r="V167" s="12" t="str">
        <x:f>IF(OR(B167="Sell Cash-Secured Put",B167="Sell Covered Call"),D167*100*E167,"")</x:f>
      </x:c>
      <x:c r="W167" s="12" t="str">
        <x:f>IF(AND(B167="Sell Cash-Secured Put",P167="Open"),C167*100*E167,"")</x:f>
      </x:c>
      <x:c r="X167" s="14" t="str">
        <x:f>IF(AND(B167="Sell Cash-Secured Put",M167&lt;&gt;""),(M167-C167)/M167,"")</x:f>
      </x:c>
      <x:c r="Y167" s="12" t="str">
        <x:f>IF(B167="Sell Cash-Secured Put",C167-D167,IF(B167="Sell Covered Call",C167+D167,""))</x:f>
      </x:c>
      <x:c r="Z167" s="12" t="str">
        <x:f>IF(OR(P167&lt;&gt;"Open",O167=""),"",IF(B167="Sell Cash-Secured Put",MAX(C167-O167,0)*100*E167,IF(B167="Sell Covered Call",MAX(O167-C167,0)*100*E167,"")))</x:f>
      </x:c>
      <x:c r="AA167" s="12" t="str">
        <x:f>IF(P167&lt;&gt;"Open","",IF(OR(B167="Sell Cash-Secured Put",B167="Sell Covered Call"),V167-Z167-J167-K167,""))</x:f>
      </x:c>
      <x:c r="AB167" s="12" t="n">
        <x:f>IF(P167="Buy to Close",(D167-R167)*100*E167-J167-K167,IF(OR(P167="Assigned",P167="Expired Worthless",P167="Called Away"),V167-J167-K167,0))</x:f>
        <x:v>0</x:v>
      </x:c>
      <x:c r="AC167" s="12" t="str">
        <x:f>IF(AND(P167="Assigned",OR(AD167="",AD167="Holding"),O167&lt;&gt;""),(O167-C167)*100*E167,IF(AND(B167="Own Shares",P167="Open",O167&lt;&gt;""),(O167-G167)*F167,""))</x:f>
      </x:c>
      <x:c r="AD167" s="11" t="n"/>
      <x:c r="AE167" s="11" t="str">
        <x:f>IF(AND(P167="Assigned",OR(AD167="",AD167="Holding")),E167*100,IF(AND(B167="Own Shares",P167="Open"),F167,""))</x:f>
      </x:c>
      <x:c r="AF167" s="12" t="str">
        <x:f>IF(AND(P167="Assigned",OR(AD167="",AD167="Holding")),C167,IF(AND(B167="Own Shares",P167="Open"),G167,""))</x:f>
      </x:c>
      <x:c r="AG167" s="12" t="str">
        <x:f>IF(AND(B167="Own Shares",P167="Sold",S167&lt;&gt;""),(S167-G167)*F167-J167-K167,IF(AND(P167="Assigned",AD167="Sold",S167&lt;&gt;""),(S167-C167)*E167*100,""))</x:f>
      </x:c>
    </x:row>
    <x:row r="168">
      <x:c r="A168" s="11" t="n"/>
      <x:c r="B168" s="11" t="n"/>
      <x:c r="C168" s="12" t="n"/>
      <x:c r="D168" s="12" t="n"/>
      <x:c r="E168" s="11" t="n"/>
      <x:c r="F168" s="11" t="n"/>
      <x:c r="G168" s="12" t="n"/>
      <x:c r="H168" s="13" t="n"/>
      <x:c r="I168" s="13" t="n"/>
      <x:c r="J168" s="12" t="n"/>
      <x:c r="K168" s="12" t="n"/>
      <x:c r="L168" s="11" t="n"/>
      <x:c r="M168" s="12" t="n"/>
      <x:c r="N168" s="11" t="n"/>
      <x:c r="O168" s="12" t="n"/>
      <x:c r="P168" s="11" t="n"/>
      <x:c r="Q168" s="13" t="n"/>
      <x:c r="R168" s="12" t="n"/>
      <x:c r="S168" s="12" t="n"/>
      <x:c r="T168" s="11" t="n"/>
      <x:c r="U168" s="11" t="n"/>
      <x:c r="V168" s="12" t="str">
        <x:f>IF(OR(B168="Sell Cash-Secured Put",B168="Sell Covered Call"),D168*100*E168,"")</x:f>
      </x:c>
      <x:c r="W168" s="12" t="str">
        <x:f>IF(AND(B168="Sell Cash-Secured Put",P168="Open"),C168*100*E168,"")</x:f>
      </x:c>
      <x:c r="X168" s="14" t="str">
        <x:f>IF(AND(B168="Sell Cash-Secured Put",M168&lt;&gt;""),(M168-C168)/M168,"")</x:f>
      </x:c>
      <x:c r="Y168" s="12" t="str">
        <x:f>IF(B168="Sell Cash-Secured Put",C168-D168,IF(B168="Sell Covered Call",C168+D168,""))</x:f>
      </x:c>
      <x:c r="Z168" s="12" t="str">
        <x:f>IF(OR(P168&lt;&gt;"Open",O168=""),"",IF(B168="Sell Cash-Secured Put",MAX(C168-O168,0)*100*E168,IF(B168="Sell Covered Call",MAX(O168-C168,0)*100*E168,"")))</x:f>
      </x:c>
      <x:c r="AA168" s="12" t="str">
        <x:f>IF(P168&lt;&gt;"Open","",IF(OR(B168="Sell Cash-Secured Put",B168="Sell Covered Call"),V168-Z168-J168-K168,""))</x:f>
      </x:c>
      <x:c r="AB168" s="12" t="n">
        <x:f>IF(P168="Buy to Close",(D168-R168)*100*E168-J168-K168,IF(OR(P168="Assigned",P168="Expired Worthless",P168="Called Away"),V168-J168-K168,0))</x:f>
        <x:v>0</x:v>
      </x:c>
      <x:c r="AC168" s="12" t="str">
        <x:f>IF(AND(P168="Assigned",OR(AD168="",AD168="Holding"),O168&lt;&gt;""),(O168-C168)*100*E168,IF(AND(B168="Own Shares",P168="Open",O168&lt;&gt;""),(O168-G168)*F168,""))</x:f>
      </x:c>
      <x:c r="AD168" s="11" t="n"/>
      <x:c r="AE168" s="11" t="str">
        <x:f>IF(AND(P168="Assigned",OR(AD168="",AD168="Holding")),E168*100,IF(AND(B168="Own Shares",P168="Open"),F168,""))</x:f>
      </x:c>
      <x:c r="AF168" s="12" t="str">
        <x:f>IF(AND(P168="Assigned",OR(AD168="",AD168="Holding")),C168,IF(AND(B168="Own Shares",P168="Open"),G168,""))</x:f>
      </x:c>
      <x:c r="AG168" s="12" t="str">
        <x:f>IF(AND(B168="Own Shares",P168="Sold",S168&lt;&gt;""),(S168-G168)*F168-J168-K168,IF(AND(P168="Assigned",AD168="Sold",S168&lt;&gt;""),(S168-C168)*E168*100,""))</x:f>
      </x:c>
    </x:row>
    <x:row r="169">
      <x:c r="A169" s="11" t="n"/>
      <x:c r="B169" s="11" t="n"/>
      <x:c r="C169" s="12" t="n"/>
      <x:c r="D169" s="12" t="n"/>
      <x:c r="E169" s="11" t="n"/>
      <x:c r="F169" s="11" t="n"/>
      <x:c r="G169" s="12" t="n"/>
      <x:c r="H169" s="13" t="n"/>
      <x:c r="I169" s="13" t="n"/>
      <x:c r="J169" s="12" t="n"/>
      <x:c r="K169" s="12" t="n"/>
      <x:c r="L169" s="11" t="n"/>
      <x:c r="M169" s="12" t="n"/>
      <x:c r="N169" s="11" t="n"/>
      <x:c r="O169" s="12" t="n"/>
      <x:c r="P169" s="11" t="n"/>
      <x:c r="Q169" s="13" t="n"/>
      <x:c r="R169" s="12" t="n"/>
      <x:c r="S169" s="12" t="n"/>
      <x:c r="T169" s="11" t="n"/>
      <x:c r="U169" s="11" t="n"/>
      <x:c r="V169" s="12" t="str">
        <x:f>IF(OR(B169="Sell Cash-Secured Put",B169="Sell Covered Call"),D169*100*E169,"")</x:f>
      </x:c>
      <x:c r="W169" s="12" t="str">
        <x:f>IF(AND(B169="Sell Cash-Secured Put",P169="Open"),C169*100*E169,"")</x:f>
      </x:c>
      <x:c r="X169" s="14" t="str">
        <x:f>IF(AND(B169="Sell Cash-Secured Put",M169&lt;&gt;""),(M169-C169)/M169,"")</x:f>
      </x:c>
      <x:c r="Y169" s="12" t="str">
        <x:f>IF(B169="Sell Cash-Secured Put",C169-D169,IF(B169="Sell Covered Call",C169+D169,""))</x:f>
      </x:c>
      <x:c r="Z169" s="12" t="str">
        <x:f>IF(OR(P169&lt;&gt;"Open",O169=""),"",IF(B169="Sell Cash-Secured Put",MAX(C169-O169,0)*100*E169,IF(B169="Sell Covered Call",MAX(O169-C169,0)*100*E169,"")))</x:f>
      </x:c>
      <x:c r="AA169" s="12" t="str">
        <x:f>IF(P169&lt;&gt;"Open","",IF(OR(B169="Sell Cash-Secured Put",B169="Sell Covered Call"),V169-Z169-J169-K169,""))</x:f>
      </x:c>
      <x:c r="AB169" s="12" t="n">
        <x:f>IF(P169="Buy to Close",(D169-R169)*100*E169-J169-K169,IF(OR(P169="Assigned",P169="Expired Worthless",P169="Called Away"),V169-J169-K169,0))</x:f>
        <x:v>0</x:v>
      </x:c>
      <x:c r="AC169" s="12" t="str">
        <x:f>IF(AND(P169="Assigned",OR(AD169="",AD169="Holding"),O169&lt;&gt;""),(O169-C169)*100*E169,IF(AND(B169="Own Shares",P169="Open",O169&lt;&gt;""),(O169-G169)*F169,""))</x:f>
      </x:c>
      <x:c r="AD169" s="11" t="n"/>
      <x:c r="AE169" s="11" t="str">
        <x:f>IF(AND(P169="Assigned",OR(AD169="",AD169="Holding")),E169*100,IF(AND(B169="Own Shares",P169="Open"),F169,""))</x:f>
      </x:c>
      <x:c r="AF169" s="12" t="str">
        <x:f>IF(AND(P169="Assigned",OR(AD169="",AD169="Holding")),C169,IF(AND(B169="Own Shares",P169="Open"),G169,""))</x:f>
      </x:c>
      <x:c r="AG169" s="12" t="str">
        <x:f>IF(AND(B169="Own Shares",P169="Sold",S169&lt;&gt;""),(S169-G169)*F169-J169-K169,IF(AND(P169="Assigned",AD169="Sold",S169&lt;&gt;""),(S169-C169)*E169*100,""))</x:f>
      </x:c>
    </x:row>
    <x:row r="170">
      <x:c r="A170" s="11" t="n"/>
      <x:c r="B170" s="11" t="n"/>
      <x:c r="C170" s="12" t="n"/>
      <x:c r="D170" s="12" t="n"/>
      <x:c r="E170" s="11" t="n"/>
      <x:c r="F170" s="11" t="n"/>
      <x:c r="G170" s="12" t="n"/>
      <x:c r="H170" s="13" t="n"/>
      <x:c r="I170" s="13" t="n"/>
      <x:c r="J170" s="12" t="n"/>
      <x:c r="K170" s="12" t="n"/>
      <x:c r="L170" s="11" t="n"/>
      <x:c r="M170" s="12" t="n"/>
      <x:c r="N170" s="11" t="n"/>
      <x:c r="O170" s="12" t="n"/>
      <x:c r="P170" s="11" t="n"/>
      <x:c r="Q170" s="13" t="n"/>
      <x:c r="R170" s="12" t="n"/>
      <x:c r="S170" s="12" t="n"/>
      <x:c r="T170" s="11" t="n"/>
      <x:c r="U170" s="11" t="n"/>
      <x:c r="V170" s="12" t="str">
        <x:f>IF(OR(B170="Sell Cash-Secured Put",B170="Sell Covered Call"),D170*100*E170,"")</x:f>
      </x:c>
      <x:c r="W170" s="12" t="str">
        <x:f>IF(AND(B170="Sell Cash-Secured Put",P170="Open"),C170*100*E170,"")</x:f>
      </x:c>
      <x:c r="X170" s="14" t="str">
        <x:f>IF(AND(B170="Sell Cash-Secured Put",M170&lt;&gt;""),(M170-C170)/M170,"")</x:f>
      </x:c>
      <x:c r="Y170" s="12" t="str">
        <x:f>IF(B170="Sell Cash-Secured Put",C170-D170,IF(B170="Sell Covered Call",C170+D170,""))</x:f>
      </x:c>
      <x:c r="Z170" s="12" t="str">
        <x:f>IF(OR(P170&lt;&gt;"Open",O170=""),"",IF(B170="Sell Cash-Secured Put",MAX(C170-O170,0)*100*E170,IF(B170="Sell Covered Call",MAX(O170-C170,0)*100*E170,"")))</x:f>
      </x:c>
      <x:c r="AA170" s="12" t="str">
        <x:f>IF(P170&lt;&gt;"Open","",IF(OR(B170="Sell Cash-Secured Put",B170="Sell Covered Call"),V170-Z170-J170-K170,""))</x:f>
      </x:c>
      <x:c r="AB170" s="12" t="n">
        <x:f>IF(P170="Buy to Close",(D170-R170)*100*E170-J170-K170,IF(OR(P170="Assigned",P170="Expired Worthless",P170="Called Away"),V170-J170-K170,0))</x:f>
        <x:v>0</x:v>
      </x:c>
      <x:c r="AC170" s="12" t="str">
        <x:f>IF(AND(P170="Assigned",OR(AD170="",AD170="Holding"),O170&lt;&gt;""),(O170-C170)*100*E170,IF(AND(B170="Own Shares",P170="Open",O170&lt;&gt;""),(O170-G170)*F170,""))</x:f>
      </x:c>
      <x:c r="AD170" s="11" t="n"/>
      <x:c r="AE170" s="11" t="str">
        <x:f>IF(AND(P170="Assigned",OR(AD170="",AD170="Holding")),E170*100,IF(AND(B170="Own Shares",P170="Open"),F170,""))</x:f>
      </x:c>
      <x:c r="AF170" s="12" t="str">
        <x:f>IF(AND(P170="Assigned",OR(AD170="",AD170="Holding")),C170,IF(AND(B170="Own Shares",P170="Open"),G170,""))</x:f>
      </x:c>
      <x:c r="AG170" s="12" t="str">
        <x:f>IF(AND(B170="Own Shares",P170="Sold",S170&lt;&gt;""),(S170-G170)*F170-J170-K170,IF(AND(P170="Assigned",AD170="Sold",S170&lt;&gt;""),(S170-C170)*E170*100,""))</x:f>
      </x:c>
    </x:row>
    <x:row r="171">
      <x:c r="A171" s="11" t="n"/>
      <x:c r="B171" s="11" t="n"/>
      <x:c r="C171" s="12" t="n"/>
      <x:c r="D171" s="12" t="n"/>
      <x:c r="E171" s="11" t="n"/>
      <x:c r="F171" s="11" t="n"/>
      <x:c r="G171" s="12" t="n"/>
      <x:c r="H171" s="13" t="n"/>
      <x:c r="I171" s="13" t="n"/>
      <x:c r="J171" s="12" t="n"/>
      <x:c r="K171" s="12" t="n"/>
      <x:c r="L171" s="11" t="n"/>
      <x:c r="M171" s="12" t="n"/>
      <x:c r="N171" s="11" t="n"/>
      <x:c r="O171" s="12" t="n"/>
      <x:c r="P171" s="11" t="n"/>
      <x:c r="Q171" s="13" t="n"/>
      <x:c r="R171" s="12" t="n"/>
      <x:c r="S171" s="12" t="n"/>
      <x:c r="T171" s="11" t="n"/>
      <x:c r="U171" s="11" t="n"/>
      <x:c r="V171" s="12" t="str">
        <x:f>IF(OR(B171="Sell Cash-Secured Put",B171="Sell Covered Call"),D171*100*E171,"")</x:f>
      </x:c>
      <x:c r="W171" s="12" t="str">
        <x:f>IF(AND(B171="Sell Cash-Secured Put",P171="Open"),C171*100*E171,"")</x:f>
      </x:c>
      <x:c r="X171" s="14" t="str">
        <x:f>IF(AND(B171="Sell Cash-Secured Put",M171&lt;&gt;""),(M171-C171)/M171,"")</x:f>
      </x:c>
      <x:c r="Y171" s="12" t="str">
        <x:f>IF(B171="Sell Cash-Secured Put",C171-D171,IF(B171="Sell Covered Call",C171+D171,""))</x:f>
      </x:c>
      <x:c r="Z171" s="12" t="str">
        <x:f>IF(OR(P171&lt;&gt;"Open",O171=""),"",IF(B171="Sell Cash-Secured Put",MAX(C171-O171,0)*100*E171,IF(B171="Sell Covered Call",MAX(O171-C171,0)*100*E171,"")))</x:f>
      </x:c>
      <x:c r="AA171" s="12" t="str">
        <x:f>IF(P171&lt;&gt;"Open","",IF(OR(B171="Sell Cash-Secured Put",B171="Sell Covered Call"),V171-Z171-J171-K171,""))</x:f>
      </x:c>
      <x:c r="AB171" s="12" t="n">
        <x:f>IF(P171="Buy to Close",(D171-R171)*100*E171-J171-K171,IF(OR(P171="Assigned",P171="Expired Worthless",P171="Called Away"),V171-J171-K171,0))</x:f>
        <x:v>0</x:v>
      </x:c>
      <x:c r="AC171" s="12" t="str">
        <x:f>IF(AND(P171="Assigned",OR(AD171="",AD171="Holding"),O171&lt;&gt;""),(O171-C171)*100*E171,IF(AND(B171="Own Shares",P171="Open",O171&lt;&gt;""),(O171-G171)*F171,""))</x:f>
      </x:c>
      <x:c r="AD171" s="11" t="n"/>
      <x:c r="AE171" s="11" t="str">
        <x:f>IF(AND(P171="Assigned",OR(AD171="",AD171="Holding")),E171*100,IF(AND(B171="Own Shares",P171="Open"),F171,""))</x:f>
      </x:c>
      <x:c r="AF171" s="12" t="str">
        <x:f>IF(AND(P171="Assigned",OR(AD171="",AD171="Holding")),C171,IF(AND(B171="Own Shares",P171="Open"),G171,""))</x:f>
      </x:c>
      <x:c r="AG171" s="12" t="str">
        <x:f>IF(AND(B171="Own Shares",P171="Sold",S171&lt;&gt;""),(S171-G171)*F171-J171-K171,IF(AND(P171="Assigned",AD171="Sold",S171&lt;&gt;""),(S171-C171)*E171*100,""))</x:f>
      </x:c>
    </x:row>
    <x:row r="172">
      <x:c r="A172" s="11" t="n"/>
      <x:c r="B172" s="11" t="n"/>
      <x:c r="C172" s="12" t="n"/>
      <x:c r="D172" s="12" t="n"/>
      <x:c r="E172" s="11" t="n"/>
      <x:c r="F172" s="11" t="n"/>
      <x:c r="G172" s="12" t="n"/>
      <x:c r="H172" s="13" t="n"/>
      <x:c r="I172" s="13" t="n"/>
      <x:c r="J172" s="12" t="n"/>
      <x:c r="K172" s="12" t="n"/>
      <x:c r="L172" s="11" t="n"/>
      <x:c r="M172" s="12" t="n"/>
      <x:c r="N172" s="11" t="n"/>
      <x:c r="O172" s="12" t="n"/>
      <x:c r="P172" s="11" t="n"/>
      <x:c r="Q172" s="13" t="n"/>
      <x:c r="R172" s="12" t="n"/>
      <x:c r="S172" s="12" t="n"/>
      <x:c r="T172" s="11" t="n"/>
      <x:c r="U172" s="11" t="n"/>
      <x:c r="V172" s="12" t="str">
        <x:f>IF(OR(B172="Sell Cash-Secured Put",B172="Sell Covered Call"),D172*100*E172,"")</x:f>
      </x:c>
      <x:c r="W172" s="12" t="str">
        <x:f>IF(AND(B172="Sell Cash-Secured Put",P172="Open"),C172*100*E172,"")</x:f>
      </x:c>
      <x:c r="X172" s="14" t="str">
        <x:f>IF(AND(B172="Sell Cash-Secured Put",M172&lt;&gt;""),(M172-C172)/M172,"")</x:f>
      </x:c>
      <x:c r="Y172" s="12" t="str">
        <x:f>IF(B172="Sell Cash-Secured Put",C172-D172,IF(B172="Sell Covered Call",C172+D172,""))</x:f>
      </x:c>
      <x:c r="Z172" s="12" t="str">
        <x:f>IF(OR(P172&lt;&gt;"Open",O172=""),"",IF(B172="Sell Cash-Secured Put",MAX(C172-O172,0)*100*E172,IF(B172="Sell Covered Call",MAX(O172-C172,0)*100*E172,"")))</x:f>
      </x:c>
      <x:c r="AA172" s="12" t="str">
        <x:f>IF(P172&lt;&gt;"Open","",IF(OR(B172="Sell Cash-Secured Put",B172="Sell Covered Call"),V172-Z172-J172-K172,""))</x:f>
      </x:c>
      <x:c r="AB172" s="12" t="n">
        <x:f>IF(P172="Buy to Close",(D172-R172)*100*E172-J172-K172,IF(OR(P172="Assigned",P172="Expired Worthless",P172="Called Away"),V172-J172-K172,0))</x:f>
        <x:v>0</x:v>
      </x:c>
      <x:c r="AC172" s="12" t="str">
        <x:f>IF(AND(P172="Assigned",OR(AD172="",AD172="Holding"),O172&lt;&gt;""),(O172-C172)*100*E172,IF(AND(B172="Own Shares",P172="Open",O172&lt;&gt;""),(O172-G172)*F172,""))</x:f>
      </x:c>
      <x:c r="AD172" s="11" t="n"/>
      <x:c r="AE172" s="11" t="str">
        <x:f>IF(AND(P172="Assigned",OR(AD172="",AD172="Holding")),E172*100,IF(AND(B172="Own Shares",P172="Open"),F172,""))</x:f>
      </x:c>
      <x:c r="AF172" s="12" t="str">
        <x:f>IF(AND(P172="Assigned",OR(AD172="",AD172="Holding")),C172,IF(AND(B172="Own Shares",P172="Open"),G172,""))</x:f>
      </x:c>
      <x:c r="AG172" s="12" t="str">
        <x:f>IF(AND(B172="Own Shares",P172="Sold",S172&lt;&gt;""),(S172-G172)*F172-J172-K172,IF(AND(P172="Assigned",AD172="Sold",S172&lt;&gt;""),(S172-C172)*E172*100,""))</x:f>
      </x:c>
    </x:row>
    <x:row r="173">
      <x:c r="A173" s="11" t="n"/>
      <x:c r="B173" s="11" t="n"/>
      <x:c r="C173" s="12" t="n"/>
      <x:c r="D173" s="12" t="n"/>
      <x:c r="E173" s="11" t="n"/>
      <x:c r="F173" s="11" t="n"/>
      <x:c r="G173" s="12" t="n"/>
      <x:c r="H173" s="13" t="n"/>
      <x:c r="I173" s="13" t="n"/>
      <x:c r="J173" s="12" t="n"/>
      <x:c r="K173" s="12" t="n"/>
      <x:c r="L173" s="11" t="n"/>
      <x:c r="M173" s="12" t="n"/>
      <x:c r="N173" s="11" t="n"/>
      <x:c r="O173" s="12" t="n"/>
      <x:c r="P173" s="11" t="n"/>
      <x:c r="Q173" s="13" t="n"/>
      <x:c r="R173" s="12" t="n"/>
      <x:c r="S173" s="12" t="n"/>
      <x:c r="T173" s="11" t="n"/>
      <x:c r="U173" s="11" t="n"/>
      <x:c r="V173" s="12" t="str">
        <x:f>IF(OR(B173="Sell Cash-Secured Put",B173="Sell Covered Call"),D173*100*E173,"")</x:f>
      </x:c>
      <x:c r="W173" s="12" t="str">
        <x:f>IF(AND(B173="Sell Cash-Secured Put",P173="Open"),C173*100*E173,"")</x:f>
      </x:c>
      <x:c r="X173" s="14" t="str">
        <x:f>IF(AND(B173="Sell Cash-Secured Put",M173&lt;&gt;""),(M173-C173)/M173,"")</x:f>
      </x:c>
      <x:c r="Y173" s="12" t="str">
        <x:f>IF(B173="Sell Cash-Secured Put",C173-D173,IF(B173="Sell Covered Call",C173+D173,""))</x:f>
      </x:c>
      <x:c r="Z173" s="12" t="str">
        <x:f>IF(OR(P173&lt;&gt;"Open",O173=""),"",IF(B173="Sell Cash-Secured Put",MAX(C173-O173,0)*100*E173,IF(B173="Sell Covered Call",MAX(O173-C173,0)*100*E173,"")))</x:f>
      </x:c>
      <x:c r="AA173" s="12" t="str">
        <x:f>IF(P173&lt;&gt;"Open","",IF(OR(B173="Sell Cash-Secured Put",B173="Sell Covered Call"),V173-Z173-J173-K173,""))</x:f>
      </x:c>
      <x:c r="AB173" s="12" t="n">
        <x:f>IF(P173="Buy to Close",(D173-R173)*100*E173-J173-K173,IF(OR(P173="Assigned",P173="Expired Worthless",P173="Called Away"),V173-J173-K173,0))</x:f>
        <x:v>0</x:v>
      </x:c>
      <x:c r="AC173" s="12" t="str">
        <x:f>IF(AND(P173="Assigned",OR(AD173="",AD173="Holding"),O173&lt;&gt;""),(O173-C173)*100*E173,IF(AND(B173="Own Shares",P173="Open",O173&lt;&gt;""),(O173-G173)*F173,""))</x:f>
      </x:c>
      <x:c r="AD173" s="11" t="n"/>
      <x:c r="AE173" s="11" t="str">
        <x:f>IF(AND(P173="Assigned",OR(AD173="",AD173="Holding")),E173*100,IF(AND(B173="Own Shares",P173="Open"),F173,""))</x:f>
      </x:c>
      <x:c r="AF173" s="12" t="str">
        <x:f>IF(AND(P173="Assigned",OR(AD173="",AD173="Holding")),C173,IF(AND(B173="Own Shares",P173="Open"),G173,""))</x:f>
      </x:c>
      <x:c r="AG173" s="12" t="str">
        <x:f>IF(AND(B173="Own Shares",P173="Sold",S173&lt;&gt;""),(S173-G173)*F173-J173-K173,IF(AND(P173="Assigned",AD173="Sold",S173&lt;&gt;""),(S173-C173)*E173*100,""))</x:f>
      </x:c>
    </x:row>
    <x:row r="174">
      <x:c r="A174" s="11" t="n"/>
      <x:c r="B174" s="11" t="n"/>
      <x:c r="C174" s="12" t="n"/>
      <x:c r="D174" s="12" t="n"/>
      <x:c r="E174" s="11" t="n"/>
      <x:c r="F174" s="11" t="n"/>
      <x:c r="G174" s="12" t="n"/>
      <x:c r="H174" s="13" t="n"/>
      <x:c r="I174" s="13" t="n"/>
      <x:c r="J174" s="12" t="n"/>
      <x:c r="K174" s="12" t="n"/>
      <x:c r="L174" s="11" t="n"/>
      <x:c r="M174" s="12" t="n"/>
      <x:c r="N174" s="11" t="n"/>
      <x:c r="O174" s="12" t="n"/>
      <x:c r="P174" s="11" t="n"/>
      <x:c r="Q174" s="13" t="n"/>
      <x:c r="R174" s="12" t="n"/>
      <x:c r="S174" s="12" t="n"/>
      <x:c r="T174" s="11" t="n"/>
      <x:c r="U174" s="11" t="n"/>
      <x:c r="V174" s="12" t="str">
        <x:f>IF(OR(B174="Sell Cash-Secured Put",B174="Sell Covered Call"),D174*100*E174,"")</x:f>
      </x:c>
      <x:c r="W174" s="12" t="str">
        <x:f>IF(AND(B174="Sell Cash-Secured Put",P174="Open"),C174*100*E174,"")</x:f>
      </x:c>
      <x:c r="X174" s="14" t="str">
        <x:f>IF(AND(B174="Sell Cash-Secured Put",M174&lt;&gt;""),(M174-C174)/M174,"")</x:f>
      </x:c>
      <x:c r="Y174" s="12" t="str">
        <x:f>IF(B174="Sell Cash-Secured Put",C174-D174,IF(B174="Sell Covered Call",C174+D174,""))</x:f>
      </x:c>
      <x:c r="Z174" s="12" t="str">
        <x:f>IF(OR(P174&lt;&gt;"Open",O174=""),"",IF(B174="Sell Cash-Secured Put",MAX(C174-O174,0)*100*E174,IF(B174="Sell Covered Call",MAX(O174-C174,0)*100*E174,"")))</x:f>
      </x:c>
      <x:c r="AA174" s="12" t="str">
        <x:f>IF(P174&lt;&gt;"Open","",IF(OR(B174="Sell Cash-Secured Put",B174="Sell Covered Call"),V174-Z174-J174-K174,""))</x:f>
      </x:c>
      <x:c r="AB174" s="12" t="n">
        <x:f>IF(P174="Buy to Close",(D174-R174)*100*E174-J174-K174,IF(OR(P174="Assigned",P174="Expired Worthless",P174="Called Away"),V174-J174-K174,0))</x:f>
        <x:v>0</x:v>
      </x:c>
      <x:c r="AC174" s="12" t="str">
        <x:f>IF(AND(P174="Assigned",OR(AD174="",AD174="Holding"),O174&lt;&gt;""),(O174-C174)*100*E174,IF(AND(B174="Own Shares",P174="Open",O174&lt;&gt;""),(O174-G174)*F174,""))</x:f>
      </x:c>
      <x:c r="AD174" s="11" t="n"/>
      <x:c r="AE174" s="11" t="str">
        <x:f>IF(AND(P174="Assigned",OR(AD174="",AD174="Holding")),E174*100,IF(AND(B174="Own Shares",P174="Open"),F174,""))</x:f>
      </x:c>
      <x:c r="AF174" s="12" t="str">
        <x:f>IF(AND(P174="Assigned",OR(AD174="",AD174="Holding")),C174,IF(AND(B174="Own Shares",P174="Open"),G174,""))</x:f>
      </x:c>
      <x:c r="AG174" s="12" t="str">
        <x:f>IF(AND(B174="Own Shares",P174="Sold",S174&lt;&gt;""),(S174-G174)*F174-J174-K174,IF(AND(P174="Assigned",AD174="Sold",S174&lt;&gt;""),(S174-C174)*E174*100,""))</x:f>
      </x:c>
    </x:row>
    <x:row r="175">
      <x:c r="A175" s="11" t="n"/>
      <x:c r="B175" s="11" t="n"/>
      <x:c r="C175" s="12" t="n"/>
      <x:c r="D175" s="12" t="n"/>
      <x:c r="E175" s="11" t="n"/>
      <x:c r="F175" s="11" t="n"/>
      <x:c r="G175" s="12" t="n"/>
      <x:c r="H175" s="13" t="n"/>
      <x:c r="I175" s="13" t="n"/>
      <x:c r="J175" s="12" t="n"/>
      <x:c r="K175" s="12" t="n"/>
      <x:c r="L175" s="11" t="n"/>
      <x:c r="M175" s="12" t="n"/>
      <x:c r="N175" s="11" t="n"/>
      <x:c r="O175" s="12" t="n"/>
      <x:c r="P175" s="11" t="n"/>
      <x:c r="Q175" s="13" t="n"/>
      <x:c r="R175" s="12" t="n"/>
      <x:c r="S175" s="12" t="n"/>
      <x:c r="T175" s="11" t="n"/>
      <x:c r="U175" s="11" t="n"/>
      <x:c r="V175" s="12" t="str">
        <x:f>IF(OR(B175="Sell Cash-Secured Put",B175="Sell Covered Call"),D175*100*E175,"")</x:f>
      </x:c>
      <x:c r="W175" s="12" t="str">
        <x:f>IF(AND(B175="Sell Cash-Secured Put",P175="Open"),C175*100*E175,"")</x:f>
      </x:c>
      <x:c r="X175" s="14" t="str">
        <x:f>IF(AND(B175="Sell Cash-Secured Put",M175&lt;&gt;""),(M175-C175)/M175,"")</x:f>
      </x:c>
      <x:c r="Y175" s="12" t="str">
        <x:f>IF(B175="Sell Cash-Secured Put",C175-D175,IF(B175="Sell Covered Call",C175+D175,""))</x:f>
      </x:c>
      <x:c r="Z175" s="12" t="str">
        <x:f>IF(OR(P175&lt;&gt;"Open",O175=""),"",IF(B175="Sell Cash-Secured Put",MAX(C175-O175,0)*100*E175,IF(B175="Sell Covered Call",MAX(O175-C175,0)*100*E175,"")))</x:f>
      </x:c>
      <x:c r="AA175" s="12" t="str">
        <x:f>IF(P175&lt;&gt;"Open","",IF(OR(B175="Sell Cash-Secured Put",B175="Sell Covered Call"),V175-Z175-J175-K175,""))</x:f>
      </x:c>
      <x:c r="AB175" s="12" t="n">
        <x:f>IF(P175="Buy to Close",(D175-R175)*100*E175-J175-K175,IF(OR(P175="Assigned",P175="Expired Worthless",P175="Called Away"),V175-J175-K175,0))</x:f>
        <x:v>0</x:v>
      </x:c>
      <x:c r="AC175" s="12" t="str">
        <x:f>IF(AND(P175="Assigned",OR(AD175="",AD175="Holding"),O175&lt;&gt;""),(O175-C175)*100*E175,IF(AND(B175="Own Shares",P175="Open",O175&lt;&gt;""),(O175-G175)*F175,""))</x:f>
      </x:c>
      <x:c r="AD175" s="11" t="n"/>
      <x:c r="AE175" s="11" t="str">
        <x:f>IF(AND(P175="Assigned",OR(AD175="",AD175="Holding")),E175*100,IF(AND(B175="Own Shares",P175="Open"),F175,""))</x:f>
      </x:c>
      <x:c r="AF175" s="12" t="str">
        <x:f>IF(AND(P175="Assigned",OR(AD175="",AD175="Holding")),C175,IF(AND(B175="Own Shares",P175="Open"),G175,""))</x:f>
      </x:c>
      <x:c r="AG175" s="12" t="str">
        <x:f>IF(AND(B175="Own Shares",P175="Sold",S175&lt;&gt;""),(S175-G175)*F175-J175-K175,IF(AND(P175="Assigned",AD175="Sold",S175&lt;&gt;""),(S175-C175)*E175*100,""))</x:f>
      </x:c>
    </x:row>
    <x:row r="176">
      <x:c r="A176" s="11" t="n"/>
      <x:c r="B176" s="11" t="n"/>
      <x:c r="C176" s="12" t="n"/>
      <x:c r="D176" s="12" t="n"/>
      <x:c r="E176" s="11" t="n"/>
      <x:c r="F176" s="11" t="n"/>
      <x:c r="G176" s="12" t="n"/>
      <x:c r="H176" s="13" t="n"/>
      <x:c r="I176" s="13" t="n"/>
      <x:c r="J176" s="12" t="n"/>
      <x:c r="K176" s="12" t="n"/>
      <x:c r="L176" s="11" t="n"/>
      <x:c r="M176" s="12" t="n"/>
      <x:c r="N176" s="11" t="n"/>
      <x:c r="O176" s="12" t="n"/>
      <x:c r="P176" s="11" t="n"/>
      <x:c r="Q176" s="13" t="n"/>
      <x:c r="R176" s="12" t="n"/>
      <x:c r="S176" s="12" t="n"/>
      <x:c r="T176" s="11" t="n"/>
      <x:c r="U176" s="11" t="n"/>
      <x:c r="V176" s="12" t="str">
        <x:f>IF(OR(B176="Sell Cash-Secured Put",B176="Sell Covered Call"),D176*100*E176,"")</x:f>
      </x:c>
      <x:c r="W176" s="12" t="str">
        <x:f>IF(AND(B176="Sell Cash-Secured Put",P176="Open"),C176*100*E176,"")</x:f>
      </x:c>
      <x:c r="X176" s="14" t="str">
        <x:f>IF(AND(B176="Sell Cash-Secured Put",M176&lt;&gt;""),(M176-C176)/M176,"")</x:f>
      </x:c>
      <x:c r="Y176" s="12" t="str">
        <x:f>IF(B176="Sell Cash-Secured Put",C176-D176,IF(B176="Sell Covered Call",C176+D176,""))</x:f>
      </x:c>
      <x:c r="Z176" s="12" t="str">
        <x:f>IF(OR(P176&lt;&gt;"Open",O176=""),"",IF(B176="Sell Cash-Secured Put",MAX(C176-O176,0)*100*E176,IF(B176="Sell Covered Call",MAX(O176-C176,0)*100*E176,"")))</x:f>
      </x:c>
      <x:c r="AA176" s="12" t="str">
        <x:f>IF(P176&lt;&gt;"Open","",IF(OR(B176="Sell Cash-Secured Put",B176="Sell Covered Call"),V176-Z176-J176-K176,""))</x:f>
      </x:c>
      <x:c r="AB176" s="12" t="n">
        <x:f>IF(P176="Buy to Close",(D176-R176)*100*E176-J176-K176,IF(OR(P176="Assigned",P176="Expired Worthless",P176="Called Away"),V176-J176-K176,0))</x:f>
        <x:v>0</x:v>
      </x:c>
      <x:c r="AC176" s="12" t="str">
        <x:f>IF(AND(P176="Assigned",OR(AD176="",AD176="Holding"),O176&lt;&gt;""),(O176-C176)*100*E176,IF(AND(B176="Own Shares",P176="Open",O176&lt;&gt;""),(O176-G176)*F176,""))</x:f>
      </x:c>
      <x:c r="AD176" s="11" t="n"/>
      <x:c r="AE176" s="11" t="str">
        <x:f>IF(AND(P176="Assigned",OR(AD176="",AD176="Holding")),E176*100,IF(AND(B176="Own Shares",P176="Open"),F176,""))</x:f>
      </x:c>
      <x:c r="AF176" s="12" t="str">
        <x:f>IF(AND(P176="Assigned",OR(AD176="",AD176="Holding")),C176,IF(AND(B176="Own Shares",P176="Open"),G176,""))</x:f>
      </x:c>
      <x:c r="AG176" s="12" t="str">
        <x:f>IF(AND(B176="Own Shares",P176="Sold",S176&lt;&gt;""),(S176-G176)*F176-J176-K176,IF(AND(P176="Assigned",AD176="Sold",S176&lt;&gt;""),(S176-C176)*E176*100,""))</x:f>
      </x:c>
    </x:row>
    <x:row r="177">
      <x:c r="A177" s="11" t="n"/>
      <x:c r="B177" s="11" t="n"/>
      <x:c r="C177" s="12" t="n"/>
      <x:c r="D177" s="12" t="n"/>
      <x:c r="E177" s="11" t="n"/>
      <x:c r="F177" s="11" t="n"/>
      <x:c r="G177" s="12" t="n"/>
      <x:c r="H177" s="13" t="n"/>
      <x:c r="I177" s="13" t="n"/>
      <x:c r="J177" s="12" t="n"/>
      <x:c r="K177" s="12" t="n"/>
      <x:c r="L177" s="11" t="n"/>
      <x:c r="M177" s="12" t="n"/>
      <x:c r="N177" s="11" t="n"/>
      <x:c r="O177" s="12" t="n"/>
      <x:c r="P177" s="11" t="n"/>
      <x:c r="Q177" s="13" t="n"/>
      <x:c r="R177" s="12" t="n"/>
      <x:c r="S177" s="12" t="n"/>
      <x:c r="T177" s="11" t="n"/>
      <x:c r="U177" s="11" t="n"/>
      <x:c r="V177" s="12" t="str">
        <x:f>IF(OR(B177="Sell Cash-Secured Put",B177="Sell Covered Call"),D177*100*E177,"")</x:f>
      </x:c>
      <x:c r="W177" s="12" t="str">
        <x:f>IF(AND(B177="Sell Cash-Secured Put",P177="Open"),C177*100*E177,"")</x:f>
      </x:c>
      <x:c r="X177" s="14" t="str">
        <x:f>IF(AND(B177="Sell Cash-Secured Put",M177&lt;&gt;""),(M177-C177)/M177,"")</x:f>
      </x:c>
      <x:c r="Y177" s="12" t="str">
        <x:f>IF(B177="Sell Cash-Secured Put",C177-D177,IF(B177="Sell Covered Call",C177+D177,""))</x:f>
      </x:c>
      <x:c r="Z177" s="12" t="str">
        <x:f>IF(OR(P177&lt;&gt;"Open",O177=""),"",IF(B177="Sell Cash-Secured Put",MAX(C177-O177,0)*100*E177,IF(B177="Sell Covered Call",MAX(O177-C177,0)*100*E177,"")))</x:f>
      </x:c>
      <x:c r="AA177" s="12" t="str">
        <x:f>IF(P177&lt;&gt;"Open","",IF(OR(B177="Sell Cash-Secured Put",B177="Sell Covered Call"),V177-Z177-J177-K177,""))</x:f>
      </x:c>
      <x:c r="AB177" s="12" t="n">
        <x:f>IF(P177="Buy to Close",(D177-R177)*100*E177-J177-K177,IF(OR(P177="Assigned",P177="Expired Worthless",P177="Called Away"),V177-J177-K177,0))</x:f>
        <x:v>0</x:v>
      </x:c>
      <x:c r="AC177" s="12" t="str">
        <x:f>IF(AND(P177="Assigned",OR(AD177="",AD177="Holding"),O177&lt;&gt;""),(O177-C177)*100*E177,IF(AND(B177="Own Shares",P177="Open",O177&lt;&gt;""),(O177-G177)*F177,""))</x:f>
      </x:c>
      <x:c r="AD177" s="11" t="n"/>
      <x:c r="AE177" s="11" t="str">
        <x:f>IF(AND(P177="Assigned",OR(AD177="",AD177="Holding")),E177*100,IF(AND(B177="Own Shares",P177="Open"),F177,""))</x:f>
      </x:c>
      <x:c r="AF177" s="12" t="str">
        <x:f>IF(AND(P177="Assigned",OR(AD177="",AD177="Holding")),C177,IF(AND(B177="Own Shares",P177="Open"),G177,""))</x:f>
      </x:c>
      <x:c r="AG177" s="12" t="str">
        <x:f>IF(AND(B177="Own Shares",P177="Sold",S177&lt;&gt;""),(S177-G177)*F177-J177-K177,IF(AND(P177="Assigned",AD177="Sold",S177&lt;&gt;""),(S177-C177)*E177*100,""))</x:f>
      </x:c>
    </x:row>
    <x:row r="178">
      <x:c r="A178" s="11" t="n"/>
      <x:c r="B178" s="11" t="n"/>
      <x:c r="C178" s="12" t="n"/>
      <x:c r="D178" s="12" t="n"/>
      <x:c r="E178" s="11" t="n"/>
      <x:c r="F178" s="11" t="n"/>
      <x:c r="G178" s="12" t="n"/>
      <x:c r="H178" s="13" t="n"/>
      <x:c r="I178" s="13" t="n"/>
      <x:c r="J178" s="12" t="n"/>
      <x:c r="K178" s="12" t="n"/>
      <x:c r="L178" s="11" t="n"/>
      <x:c r="M178" s="12" t="n"/>
      <x:c r="N178" s="11" t="n"/>
      <x:c r="O178" s="12" t="n"/>
      <x:c r="P178" s="11" t="n"/>
      <x:c r="Q178" s="13" t="n"/>
      <x:c r="R178" s="12" t="n"/>
      <x:c r="S178" s="12" t="n"/>
      <x:c r="T178" s="11" t="n"/>
      <x:c r="U178" s="11" t="n"/>
      <x:c r="V178" s="12" t="str">
        <x:f>IF(OR(B178="Sell Cash-Secured Put",B178="Sell Covered Call"),D178*100*E178,"")</x:f>
      </x:c>
      <x:c r="W178" s="12" t="str">
        <x:f>IF(AND(B178="Sell Cash-Secured Put",P178="Open"),C178*100*E178,"")</x:f>
      </x:c>
      <x:c r="X178" s="14" t="str">
        <x:f>IF(AND(B178="Sell Cash-Secured Put",M178&lt;&gt;""),(M178-C178)/M178,"")</x:f>
      </x:c>
      <x:c r="Y178" s="12" t="str">
        <x:f>IF(B178="Sell Cash-Secured Put",C178-D178,IF(B178="Sell Covered Call",C178+D178,""))</x:f>
      </x:c>
      <x:c r="Z178" s="12" t="str">
        <x:f>IF(OR(P178&lt;&gt;"Open",O178=""),"",IF(B178="Sell Cash-Secured Put",MAX(C178-O178,0)*100*E178,IF(B178="Sell Covered Call",MAX(O178-C178,0)*100*E178,"")))</x:f>
      </x:c>
      <x:c r="AA178" s="12" t="str">
        <x:f>IF(P178&lt;&gt;"Open","",IF(OR(B178="Sell Cash-Secured Put",B178="Sell Covered Call"),V178-Z178-J178-K178,""))</x:f>
      </x:c>
      <x:c r="AB178" s="12" t="n">
        <x:f>IF(P178="Buy to Close",(D178-R178)*100*E178-J178-K178,IF(OR(P178="Assigned",P178="Expired Worthless",P178="Called Away"),V178-J178-K178,0))</x:f>
        <x:v>0</x:v>
      </x:c>
      <x:c r="AC178" s="12" t="str">
        <x:f>IF(AND(P178="Assigned",OR(AD178="",AD178="Holding"),O178&lt;&gt;""),(O178-C178)*100*E178,IF(AND(B178="Own Shares",P178="Open",O178&lt;&gt;""),(O178-G178)*F178,""))</x:f>
      </x:c>
      <x:c r="AD178" s="11" t="n"/>
      <x:c r="AE178" s="11" t="str">
        <x:f>IF(AND(P178="Assigned",OR(AD178="",AD178="Holding")),E178*100,IF(AND(B178="Own Shares",P178="Open"),F178,""))</x:f>
      </x:c>
      <x:c r="AF178" s="12" t="str">
        <x:f>IF(AND(P178="Assigned",OR(AD178="",AD178="Holding")),C178,IF(AND(B178="Own Shares",P178="Open"),G178,""))</x:f>
      </x:c>
      <x:c r="AG178" s="12" t="str">
        <x:f>IF(AND(B178="Own Shares",P178="Sold",S178&lt;&gt;""),(S178-G178)*F178-J178-K178,IF(AND(P178="Assigned",AD178="Sold",S178&lt;&gt;""),(S178-C178)*E178*100,""))</x:f>
      </x:c>
    </x:row>
    <x:row r="179">
      <x:c r="A179" s="11" t="n"/>
      <x:c r="B179" s="11" t="n"/>
      <x:c r="C179" s="12" t="n"/>
      <x:c r="D179" s="12" t="n"/>
      <x:c r="E179" s="11" t="n"/>
      <x:c r="F179" s="11" t="n"/>
      <x:c r="G179" s="12" t="n"/>
      <x:c r="H179" s="13" t="n"/>
      <x:c r="I179" s="13" t="n"/>
      <x:c r="J179" s="12" t="n"/>
      <x:c r="K179" s="12" t="n"/>
      <x:c r="L179" s="11" t="n"/>
      <x:c r="M179" s="12" t="n"/>
      <x:c r="N179" s="11" t="n"/>
      <x:c r="O179" s="12" t="n"/>
      <x:c r="P179" s="11" t="n"/>
      <x:c r="Q179" s="13" t="n"/>
      <x:c r="R179" s="12" t="n"/>
      <x:c r="S179" s="12" t="n"/>
      <x:c r="T179" s="11" t="n"/>
      <x:c r="U179" s="11" t="n"/>
      <x:c r="V179" s="12" t="str">
        <x:f>IF(OR(B179="Sell Cash-Secured Put",B179="Sell Covered Call"),D179*100*E179,"")</x:f>
      </x:c>
      <x:c r="W179" s="12" t="str">
        <x:f>IF(AND(B179="Sell Cash-Secured Put",P179="Open"),C179*100*E179,"")</x:f>
      </x:c>
      <x:c r="X179" s="14" t="str">
        <x:f>IF(AND(B179="Sell Cash-Secured Put",M179&lt;&gt;""),(M179-C179)/M179,"")</x:f>
      </x:c>
      <x:c r="Y179" s="12" t="str">
        <x:f>IF(B179="Sell Cash-Secured Put",C179-D179,IF(B179="Sell Covered Call",C179+D179,""))</x:f>
      </x:c>
      <x:c r="Z179" s="12" t="str">
        <x:f>IF(OR(P179&lt;&gt;"Open",O179=""),"",IF(B179="Sell Cash-Secured Put",MAX(C179-O179,0)*100*E179,IF(B179="Sell Covered Call",MAX(O179-C179,0)*100*E179,"")))</x:f>
      </x:c>
      <x:c r="AA179" s="12" t="str">
        <x:f>IF(P179&lt;&gt;"Open","",IF(OR(B179="Sell Cash-Secured Put",B179="Sell Covered Call"),V179-Z179-J179-K179,""))</x:f>
      </x:c>
      <x:c r="AB179" s="12" t="n">
        <x:f>IF(P179="Buy to Close",(D179-R179)*100*E179-J179-K179,IF(OR(P179="Assigned",P179="Expired Worthless",P179="Called Away"),V179-J179-K179,0))</x:f>
        <x:v>0</x:v>
      </x:c>
      <x:c r="AC179" s="12" t="str">
        <x:f>IF(AND(P179="Assigned",OR(AD179="",AD179="Holding"),O179&lt;&gt;""),(O179-C179)*100*E179,IF(AND(B179="Own Shares",P179="Open",O179&lt;&gt;""),(O179-G179)*F179,""))</x:f>
      </x:c>
      <x:c r="AD179" s="11" t="n"/>
      <x:c r="AE179" s="11" t="str">
        <x:f>IF(AND(P179="Assigned",OR(AD179="",AD179="Holding")),E179*100,IF(AND(B179="Own Shares",P179="Open"),F179,""))</x:f>
      </x:c>
      <x:c r="AF179" s="12" t="str">
        <x:f>IF(AND(P179="Assigned",OR(AD179="",AD179="Holding")),C179,IF(AND(B179="Own Shares",P179="Open"),G179,""))</x:f>
      </x:c>
      <x:c r="AG179" s="12" t="str">
        <x:f>IF(AND(B179="Own Shares",P179="Sold",S179&lt;&gt;""),(S179-G179)*F179-J179-K179,IF(AND(P179="Assigned",AD179="Sold",S179&lt;&gt;""),(S179-C179)*E179*100,""))</x:f>
      </x:c>
    </x:row>
    <x:row r="180">
      <x:c r="A180" s="11" t="n"/>
      <x:c r="B180" s="11" t="n"/>
      <x:c r="C180" s="12" t="n"/>
      <x:c r="D180" s="12" t="n"/>
      <x:c r="E180" s="11" t="n"/>
      <x:c r="F180" s="11" t="n"/>
      <x:c r="G180" s="12" t="n"/>
      <x:c r="H180" s="13" t="n"/>
      <x:c r="I180" s="13" t="n"/>
      <x:c r="J180" s="12" t="n"/>
      <x:c r="K180" s="12" t="n"/>
      <x:c r="L180" s="11" t="n"/>
      <x:c r="M180" s="12" t="n"/>
      <x:c r="N180" s="11" t="n"/>
      <x:c r="O180" s="12" t="n"/>
      <x:c r="P180" s="11" t="n"/>
      <x:c r="Q180" s="13" t="n"/>
      <x:c r="R180" s="12" t="n"/>
      <x:c r="S180" s="12" t="n"/>
      <x:c r="T180" s="11" t="n"/>
      <x:c r="U180" s="11" t="n"/>
      <x:c r="V180" s="12" t="str">
        <x:f>IF(OR(B180="Sell Cash-Secured Put",B180="Sell Covered Call"),D180*100*E180,"")</x:f>
      </x:c>
      <x:c r="W180" s="12" t="str">
        <x:f>IF(AND(B180="Sell Cash-Secured Put",P180="Open"),C180*100*E180,"")</x:f>
      </x:c>
      <x:c r="X180" s="14" t="str">
        <x:f>IF(AND(B180="Sell Cash-Secured Put",M180&lt;&gt;""),(M180-C180)/M180,"")</x:f>
      </x:c>
      <x:c r="Y180" s="12" t="str">
        <x:f>IF(B180="Sell Cash-Secured Put",C180-D180,IF(B180="Sell Covered Call",C180+D180,""))</x:f>
      </x:c>
      <x:c r="Z180" s="12" t="str">
        <x:f>IF(OR(P180&lt;&gt;"Open",O180=""),"",IF(B180="Sell Cash-Secured Put",MAX(C180-O180,0)*100*E180,IF(B180="Sell Covered Call",MAX(O180-C180,0)*100*E180,"")))</x:f>
      </x:c>
      <x:c r="AA180" s="12" t="str">
        <x:f>IF(P180&lt;&gt;"Open","",IF(OR(B180="Sell Cash-Secured Put",B180="Sell Covered Call"),V180-Z180-J180-K180,""))</x:f>
      </x:c>
      <x:c r="AB180" s="12" t="n">
        <x:f>IF(P180="Buy to Close",(D180-R180)*100*E180-J180-K180,IF(OR(P180="Assigned",P180="Expired Worthless",P180="Called Away"),V180-J180-K180,0))</x:f>
        <x:v>0</x:v>
      </x:c>
      <x:c r="AC180" s="12" t="str">
        <x:f>IF(AND(P180="Assigned",OR(AD180="",AD180="Holding"),O180&lt;&gt;""),(O180-C180)*100*E180,IF(AND(B180="Own Shares",P180="Open",O180&lt;&gt;""),(O180-G180)*F180,""))</x:f>
      </x:c>
      <x:c r="AD180" s="11" t="n"/>
      <x:c r="AE180" s="11" t="str">
        <x:f>IF(AND(P180="Assigned",OR(AD180="",AD180="Holding")),E180*100,IF(AND(B180="Own Shares",P180="Open"),F180,""))</x:f>
      </x:c>
      <x:c r="AF180" s="12" t="str">
        <x:f>IF(AND(P180="Assigned",OR(AD180="",AD180="Holding")),C180,IF(AND(B180="Own Shares",P180="Open"),G180,""))</x:f>
      </x:c>
      <x:c r="AG180" s="12" t="str">
        <x:f>IF(AND(B180="Own Shares",P180="Sold",S180&lt;&gt;""),(S180-G180)*F180-J180-K180,IF(AND(P180="Assigned",AD180="Sold",S180&lt;&gt;""),(S180-C180)*E180*100,""))</x:f>
      </x:c>
    </x:row>
    <x:row r="181">
      <x:c r="A181" s="11" t="n"/>
      <x:c r="B181" s="11" t="n"/>
      <x:c r="C181" s="12" t="n"/>
      <x:c r="D181" s="12" t="n"/>
      <x:c r="E181" s="11" t="n"/>
      <x:c r="F181" s="11" t="n"/>
      <x:c r="G181" s="12" t="n"/>
      <x:c r="H181" s="13" t="n"/>
      <x:c r="I181" s="13" t="n"/>
      <x:c r="J181" s="12" t="n"/>
      <x:c r="K181" s="12" t="n"/>
      <x:c r="L181" s="11" t="n"/>
      <x:c r="M181" s="12" t="n"/>
      <x:c r="N181" s="11" t="n"/>
      <x:c r="O181" s="12" t="n"/>
      <x:c r="P181" s="11" t="n"/>
      <x:c r="Q181" s="13" t="n"/>
      <x:c r="R181" s="12" t="n"/>
      <x:c r="S181" s="12" t="n"/>
      <x:c r="T181" s="11" t="n"/>
      <x:c r="U181" s="11" t="n"/>
      <x:c r="V181" s="12" t="str">
        <x:f>IF(OR(B181="Sell Cash-Secured Put",B181="Sell Covered Call"),D181*100*E181,"")</x:f>
      </x:c>
      <x:c r="W181" s="12" t="str">
        <x:f>IF(AND(B181="Sell Cash-Secured Put",P181="Open"),C181*100*E181,"")</x:f>
      </x:c>
      <x:c r="X181" s="14" t="str">
        <x:f>IF(AND(B181="Sell Cash-Secured Put",M181&lt;&gt;""),(M181-C181)/M181,"")</x:f>
      </x:c>
      <x:c r="Y181" s="12" t="str">
        <x:f>IF(B181="Sell Cash-Secured Put",C181-D181,IF(B181="Sell Covered Call",C181+D181,""))</x:f>
      </x:c>
      <x:c r="Z181" s="12" t="str">
        <x:f>IF(OR(P181&lt;&gt;"Open",O181=""),"",IF(B181="Sell Cash-Secured Put",MAX(C181-O181,0)*100*E181,IF(B181="Sell Covered Call",MAX(O181-C181,0)*100*E181,"")))</x:f>
      </x:c>
      <x:c r="AA181" s="12" t="str">
        <x:f>IF(P181&lt;&gt;"Open","",IF(OR(B181="Sell Cash-Secured Put",B181="Sell Covered Call"),V181-Z181-J181-K181,""))</x:f>
      </x:c>
      <x:c r="AB181" s="12" t="n">
        <x:f>IF(P181="Buy to Close",(D181-R181)*100*E181-J181-K181,IF(OR(P181="Assigned",P181="Expired Worthless",P181="Called Away"),V181-J181-K181,0))</x:f>
        <x:v>0</x:v>
      </x:c>
      <x:c r="AC181" s="12" t="str">
        <x:f>IF(AND(P181="Assigned",OR(AD181="",AD181="Holding"),O181&lt;&gt;""),(O181-C181)*100*E181,IF(AND(B181="Own Shares",P181="Open",O181&lt;&gt;""),(O181-G181)*F181,""))</x:f>
      </x:c>
      <x:c r="AD181" s="11" t="n"/>
      <x:c r="AE181" s="11" t="str">
        <x:f>IF(AND(P181="Assigned",OR(AD181="",AD181="Holding")),E181*100,IF(AND(B181="Own Shares",P181="Open"),F181,""))</x:f>
      </x:c>
      <x:c r="AF181" s="12" t="str">
        <x:f>IF(AND(P181="Assigned",OR(AD181="",AD181="Holding")),C181,IF(AND(B181="Own Shares",P181="Open"),G181,""))</x:f>
      </x:c>
      <x:c r="AG181" s="12" t="str">
        <x:f>IF(AND(B181="Own Shares",P181="Sold",S181&lt;&gt;""),(S181-G181)*F181-J181-K181,IF(AND(P181="Assigned",AD181="Sold",S181&lt;&gt;""),(S181-C181)*E181*100,""))</x:f>
      </x:c>
    </x:row>
    <x:row r="182">
      <x:c r="A182" s="11" t="n"/>
      <x:c r="B182" s="11" t="n"/>
      <x:c r="C182" s="12" t="n"/>
      <x:c r="D182" s="12" t="n"/>
      <x:c r="E182" s="11" t="n"/>
      <x:c r="F182" s="11" t="n"/>
      <x:c r="G182" s="12" t="n"/>
      <x:c r="H182" s="13" t="n"/>
      <x:c r="I182" s="13" t="n"/>
      <x:c r="J182" s="12" t="n"/>
      <x:c r="K182" s="12" t="n"/>
      <x:c r="L182" s="11" t="n"/>
      <x:c r="M182" s="12" t="n"/>
      <x:c r="N182" s="11" t="n"/>
      <x:c r="O182" s="12" t="n"/>
      <x:c r="P182" s="11" t="n"/>
      <x:c r="Q182" s="13" t="n"/>
      <x:c r="R182" s="12" t="n"/>
      <x:c r="S182" s="12" t="n"/>
      <x:c r="T182" s="11" t="n"/>
      <x:c r="U182" s="11" t="n"/>
      <x:c r="V182" s="12" t="str">
        <x:f>IF(OR(B182="Sell Cash-Secured Put",B182="Sell Covered Call"),D182*100*E182,"")</x:f>
      </x:c>
      <x:c r="W182" s="12" t="str">
        <x:f>IF(AND(B182="Sell Cash-Secured Put",P182="Open"),C182*100*E182,"")</x:f>
      </x:c>
      <x:c r="X182" s="14" t="str">
        <x:f>IF(AND(B182="Sell Cash-Secured Put",M182&lt;&gt;""),(M182-C182)/M182,"")</x:f>
      </x:c>
      <x:c r="Y182" s="12" t="str">
        <x:f>IF(B182="Sell Cash-Secured Put",C182-D182,IF(B182="Sell Covered Call",C182+D182,""))</x:f>
      </x:c>
      <x:c r="Z182" s="12" t="str">
        <x:f>IF(OR(P182&lt;&gt;"Open",O182=""),"",IF(B182="Sell Cash-Secured Put",MAX(C182-O182,0)*100*E182,IF(B182="Sell Covered Call",MAX(O182-C182,0)*100*E182,"")))</x:f>
      </x:c>
      <x:c r="AA182" s="12" t="str">
        <x:f>IF(P182&lt;&gt;"Open","",IF(OR(B182="Sell Cash-Secured Put",B182="Sell Covered Call"),V182-Z182-J182-K182,""))</x:f>
      </x:c>
      <x:c r="AB182" s="12" t="n">
        <x:f>IF(P182="Buy to Close",(D182-R182)*100*E182-J182-K182,IF(OR(P182="Assigned",P182="Expired Worthless",P182="Called Away"),V182-J182-K182,0))</x:f>
        <x:v>0</x:v>
      </x:c>
      <x:c r="AC182" s="12" t="str">
        <x:f>IF(AND(P182="Assigned",OR(AD182="",AD182="Holding"),O182&lt;&gt;""),(O182-C182)*100*E182,IF(AND(B182="Own Shares",P182="Open",O182&lt;&gt;""),(O182-G182)*F182,""))</x:f>
      </x:c>
      <x:c r="AD182" s="11" t="n"/>
      <x:c r="AE182" s="11" t="str">
        <x:f>IF(AND(P182="Assigned",OR(AD182="",AD182="Holding")),E182*100,IF(AND(B182="Own Shares",P182="Open"),F182,""))</x:f>
      </x:c>
      <x:c r="AF182" s="12" t="str">
        <x:f>IF(AND(P182="Assigned",OR(AD182="",AD182="Holding")),C182,IF(AND(B182="Own Shares",P182="Open"),G182,""))</x:f>
      </x:c>
      <x:c r="AG182" s="12" t="str">
        <x:f>IF(AND(B182="Own Shares",P182="Sold",S182&lt;&gt;""),(S182-G182)*F182-J182-K182,IF(AND(P182="Assigned",AD182="Sold",S182&lt;&gt;""),(S182-C182)*E182*100,""))</x:f>
      </x:c>
    </x:row>
    <x:row r="183">
      <x:c r="A183" s="11" t="n"/>
      <x:c r="B183" s="11" t="n"/>
      <x:c r="C183" s="12" t="n"/>
      <x:c r="D183" s="12" t="n"/>
      <x:c r="E183" s="11" t="n"/>
      <x:c r="F183" s="11" t="n"/>
      <x:c r="G183" s="12" t="n"/>
      <x:c r="H183" s="13" t="n"/>
      <x:c r="I183" s="13" t="n"/>
      <x:c r="J183" s="12" t="n"/>
      <x:c r="K183" s="12" t="n"/>
      <x:c r="L183" s="11" t="n"/>
      <x:c r="M183" s="12" t="n"/>
      <x:c r="N183" s="11" t="n"/>
      <x:c r="O183" s="12" t="n"/>
      <x:c r="P183" s="11" t="n"/>
      <x:c r="Q183" s="13" t="n"/>
      <x:c r="R183" s="12" t="n"/>
      <x:c r="S183" s="12" t="n"/>
      <x:c r="T183" s="11" t="n"/>
      <x:c r="U183" s="11" t="n"/>
      <x:c r="V183" s="12" t="str">
        <x:f>IF(OR(B183="Sell Cash-Secured Put",B183="Sell Covered Call"),D183*100*E183,"")</x:f>
      </x:c>
      <x:c r="W183" s="12" t="str">
        <x:f>IF(AND(B183="Sell Cash-Secured Put",P183="Open"),C183*100*E183,"")</x:f>
      </x:c>
      <x:c r="X183" s="14" t="str">
        <x:f>IF(AND(B183="Sell Cash-Secured Put",M183&lt;&gt;""),(M183-C183)/M183,"")</x:f>
      </x:c>
      <x:c r="Y183" s="12" t="str">
        <x:f>IF(B183="Sell Cash-Secured Put",C183-D183,IF(B183="Sell Covered Call",C183+D183,""))</x:f>
      </x:c>
      <x:c r="Z183" s="12" t="str">
        <x:f>IF(OR(P183&lt;&gt;"Open",O183=""),"",IF(B183="Sell Cash-Secured Put",MAX(C183-O183,0)*100*E183,IF(B183="Sell Covered Call",MAX(O183-C183,0)*100*E183,"")))</x:f>
      </x:c>
      <x:c r="AA183" s="12" t="str">
        <x:f>IF(P183&lt;&gt;"Open","",IF(OR(B183="Sell Cash-Secured Put",B183="Sell Covered Call"),V183-Z183-J183-K183,""))</x:f>
      </x:c>
      <x:c r="AB183" s="12" t="n">
        <x:f>IF(P183="Buy to Close",(D183-R183)*100*E183-J183-K183,IF(OR(P183="Assigned",P183="Expired Worthless",P183="Called Away"),V183-J183-K183,0))</x:f>
        <x:v>0</x:v>
      </x:c>
      <x:c r="AC183" s="12" t="str">
        <x:f>IF(AND(P183="Assigned",OR(AD183="",AD183="Holding"),O183&lt;&gt;""),(O183-C183)*100*E183,IF(AND(B183="Own Shares",P183="Open",O183&lt;&gt;""),(O183-G183)*F183,""))</x:f>
      </x:c>
      <x:c r="AD183" s="11" t="n"/>
      <x:c r="AE183" s="11" t="str">
        <x:f>IF(AND(P183="Assigned",OR(AD183="",AD183="Holding")),E183*100,IF(AND(B183="Own Shares",P183="Open"),F183,""))</x:f>
      </x:c>
      <x:c r="AF183" s="12" t="str">
        <x:f>IF(AND(P183="Assigned",OR(AD183="",AD183="Holding")),C183,IF(AND(B183="Own Shares",P183="Open"),G183,""))</x:f>
      </x:c>
      <x:c r="AG183" s="12" t="str">
        <x:f>IF(AND(B183="Own Shares",P183="Sold",S183&lt;&gt;""),(S183-G183)*F183-J183-K183,IF(AND(P183="Assigned",AD183="Sold",S183&lt;&gt;""),(S183-C183)*E183*100,""))</x:f>
      </x:c>
    </x:row>
    <x:row r="184">
      <x:c r="A184" s="11" t="n"/>
      <x:c r="B184" s="11" t="n"/>
      <x:c r="C184" s="12" t="n"/>
      <x:c r="D184" s="12" t="n"/>
      <x:c r="E184" s="11" t="n"/>
      <x:c r="F184" s="11" t="n"/>
      <x:c r="G184" s="12" t="n"/>
      <x:c r="H184" s="13" t="n"/>
      <x:c r="I184" s="13" t="n"/>
      <x:c r="J184" s="12" t="n"/>
      <x:c r="K184" s="12" t="n"/>
      <x:c r="L184" s="11" t="n"/>
      <x:c r="M184" s="12" t="n"/>
      <x:c r="N184" s="11" t="n"/>
      <x:c r="O184" s="12" t="n"/>
      <x:c r="P184" s="11" t="n"/>
      <x:c r="Q184" s="13" t="n"/>
      <x:c r="R184" s="12" t="n"/>
      <x:c r="S184" s="12" t="n"/>
      <x:c r="T184" s="11" t="n"/>
      <x:c r="U184" s="11" t="n"/>
      <x:c r="V184" s="12" t="str">
        <x:f>IF(OR(B184="Sell Cash-Secured Put",B184="Sell Covered Call"),D184*100*E184,"")</x:f>
      </x:c>
      <x:c r="W184" s="12" t="str">
        <x:f>IF(AND(B184="Sell Cash-Secured Put",P184="Open"),C184*100*E184,"")</x:f>
      </x:c>
      <x:c r="X184" s="14" t="str">
        <x:f>IF(AND(B184="Sell Cash-Secured Put",M184&lt;&gt;""),(M184-C184)/M184,"")</x:f>
      </x:c>
      <x:c r="Y184" s="12" t="str">
        <x:f>IF(B184="Sell Cash-Secured Put",C184-D184,IF(B184="Sell Covered Call",C184+D184,""))</x:f>
      </x:c>
      <x:c r="Z184" s="12" t="str">
        <x:f>IF(OR(P184&lt;&gt;"Open",O184=""),"",IF(B184="Sell Cash-Secured Put",MAX(C184-O184,0)*100*E184,IF(B184="Sell Covered Call",MAX(O184-C184,0)*100*E184,"")))</x:f>
      </x:c>
      <x:c r="AA184" s="12" t="str">
        <x:f>IF(P184&lt;&gt;"Open","",IF(OR(B184="Sell Cash-Secured Put",B184="Sell Covered Call"),V184-Z184-J184-K184,""))</x:f>
      </x:c>
      <x:c r="AB184" s="12" t="n">
        <x:f>IF(P184="Buy to Close",(D184-R184)*100*E184-J184-K184,IF(OR(P184="Assigned",P184="Expired Worthless",P184="Called Away"),V184-J184-K184,0))</x:f>
        <x:v>0</x:v>
      </x:c>
      <x:c r="AC184" s="12" t="str">
        <x:f>IF(AND(P184="Assigned",OR(AD184="",AD184="Holding"),O184&lt;&gt;""),(O184-C184)*100*E184,IF(AND(B184="Own Shares",P184="Open",O184&lt;&gt;""),(O184-G184)*F184,""))</x:f>
      </x:c>
      <x:c r="AD184" s="11" t="n"/>
      <x:c r="AE184" s="11" t="str">
        <x:f>IF(AND(P184="Assigned",OR(AD184="",AD184="Holding")),E184*100,IF(AND(B184="Own Shares",P184="Open"),F184,""))</x:f>
      </x:c>
      <x:c r="AF184" s="12" t="str">
        <x:f>IF(AND(P184="Assigned",OR(AD184="",AD184="Holding")),C184,IF(AND(B184="Own Shares",P184="Open"),G184,""))</x:f>
      </x:c>
      <x:c r="AG184" s="12" t="str">
        <x:f>IF(AND(B184="Own Shares",P184="Sold",S184&lt;&gt;""),(S184-G184)*F184-J184-K184,IF(AND(P184="Assigned",AD184="Sold",S184&lt;&gt;""),(S184-C184)*E184*100,""))</x:f>
      </x:c>
    </x:row>
    <x:row r="185">
      <x:c r="A185" s="11" t="n"/>
      <x:c r="B185" s="11" t="n"/>
      <x:c r="C185" s="12" t="n"/>
      <x:c r="D185" s="12" t="n"/>
      <x:c r="E185" s="11" t="n"/>
      <x:c r="F185" s="11" t="n"/>
      <x:c r="G185" s="12" t="n"/>
      <x:c r="H185" s="13" t="n"/>
      <x:c r="I185" s="13" t="n"/>
      <x:c r="J185" s="12" t="n"/>
      <x:c r="K185" s="12" t="n"/>
      <x:c r="L185" s="11" t="n"/>
      <x:c r="M185" s="12" t="n"/>
      <x:c r="N185" s="11" t="n"/>
      <x:c r="O185" s="12" t="n"/>
      <x:c r="P185" s="11" t="n"/>
      <x:c r="Q185" s="13" t="n"/>
      <x:c r="R185" s="12" t="n"/>
      <x:c r="S185" s="12" t="n"/>
      <x:c r="T185" s="11" t="n"/>
      <x:c r="U185" s="11" t="n"/>
      <x:c r="V185" s="12" t="str">
        <x:f>IF(OR(B185="Sell Cash-Secured Put",B185="Sell Covered Call"),D185*100*E185,"")</x:f>
      </x:c>
      <x:c r="W185" s="12" t="str">
        <x:f>IF(AND(B185="Sell Cash-Secured Put",P185="Open"),C185*100*E185,"")</x:f>
      </x:c>
      <x:c r="X185" s="14" t="str">
        <x:f>IF(AND(B185="Sell Cash-Secured Put",M185&lt;&gt;""),(M185-C185)/M185,"")</x:f>
      </x:c>
      <x:c r="Y185" s="12" t="str">
        <x:f>IF(B185="Sell Cash-Secured Put",C185-D185,IF(B185="Sell Covered Call",C185+D185,""))</x:f>
      </x:c>
      <x:c r="Z185" s="12" t="str">
        <x:f>IF(OR(P185&lt;&gt;"Open",O185=""),"",IF(B185="Sell Cash-Secured Put",MAX(C185-O185,0)*100*E185,IF(B185="Sell Covered Call",MAX(O185-C185,0)*100*E185,"")))</x:f>
      </x:c>
      <x:c r="AA185" s="12" t="str">
        <x:f>IF(P185&lt;&gt;"Open","",IF(OR(B185="Sell Cash-Secured Put",B185="Sell Covered Call"),V185-Z185-J185-K185,""))</x:f>
      </x:c>
      <x:c r="AB185" s="12" t="n">
        <x:f>IF(P185="Buy to Close",(D185-R185)*100*E185-J185-K185,IF(OR(P185="Assigned",P185="Expired Worthless",P185="Called Away"),V185-J185-K185,0))</x:f>
        <x:v>0</x:v>
      </x:c>
      <x:c r="AC185" s="12" t="str">
        <x:f>IF(AND(P185="Assigned",OR(AD185="",AD185="Holding"),O185&lt;&gt;""),(O185-C185)*100*E185,IF(AND(B185="Own Shares",P185="Open",O185&lt;&gt;""),(O185-G185)*F185,""))</x:f>
      </x:c>
      <x:c r="AD185" s="11" t="n"/>
      <x:c r="AE185" s="11" t="str">
        <x:f>IF(AND(P185="Assigned",OR(AD185="",AD185="Holding")),E185*100,IF(AND(B185="Own Shares",P185="Open"),F185,""))</x:f>
      </x:c>
      <x:c r="AF185" s="12" t="str">
        <x:f>IF(AND(P185="Assigned",OR(AD185="",AD185="Holding")),C185,IF(AND(B185="Own Shares",P185="Open"),G185,""))</x:f>
      </x:c>
      <x:c r="AG185" s="12" t="str">
        <x:f>IF(AND(B185="Own Shares",P185="Sold",S185&lt;&gt;""),(S185-G185)*F185-J185-K185,IF(AND(P185="Assigned",AD185="Sold",S185&lt;&gt;""),(S185-C185)*E185*100,""))</x:f>
      </x:c>
    </x:row>
    <x:row r="186">
      <x:c r="A186" s="11" t="n"/>
      <x:c r="B186" s="11" t="n"/>
      <x:c r="C186" s="12" t="n"/>
      <x:c r="D186" s="12" t="n"/>
      <x:c r="E186" s="11" t="n"/>
      <x:c r="F186" s="11" t="n"/>
      <x:c r="G186" s="12" t="n"/>
      <x:c r="H186" s="13" t="n"/>
      <x:c r="I186" s="13" t="n"/>
      <x:c r="J186" s="12" t="n"/>
      <x:c r="K186" s="12" t="n"/>
      <x:c r="L186" s="11" t="n"/>
      <x:c r="M186" s="12" t="n"/>
      <x:c r="N186" s="11" t="n"/>
      <x:c r="O186" s="12" t="n"/>
      <x:c r="P186" s="11" t="n"/>
      <x:c r="Q186" s="13" t="n"/>
      <x:c r="R186" s="12" t="n"/>
      <x:c r="S186" s="12" t="n"/>
      <x:c r="T186" s="11" t="n"/>
      <x:c r="U186" s="11" t="n"/>
      <x:c r="V186" s="12" t="str">
        <x:f>IF(OR(B186="Sell Cash-Secured Put",B186="Sell Covered Call"),D186*100*E186,"")</x:f>
      </x:c>
      <x:c r="W186" s="12" t="str">
        <x:f>IF(AND(B186="Sell Cash-Secured Put",P186="Open"),C186*100*E186,"")</x:f>
      </x:c>
      <x:c r="X186" s="14" t="str">
        <x:f>IF(AND(B186="Sell Cash-Secured Put",M186&lt;&gt;""),(M186-C186)/M186,"")</x:f>
      </x:c>
      <x:c r="Y186" s="12" t="str">
        <x:f>IF(B186="Sell Cash-Secured Put",C186-D186,IF(B186="Sell Covered Call",C186+D186,""))</x:f>
      </x:c>
      <x:c r="Z186" s="12" t="str">
        <x:f>IF(OR(P186&lt;&gt;"Open",O186=""),"",IF(B186="Sell Cash-Secured Put",MAX(C186-O186,0)*100*E186,IF(B186="Sell Covered Call",MAX(O186-C186,0)*100*E186,"")))</x:f>
      </x:c>
      <x:c r="AA186" s="12" t="str">
        <x:f>IF(P186&lt;&gt;"Open","",IF(OR(B186="Sell Cash-Secured Put",B186="Sell Covered Call"),V186-Z186-J186-K186,""))</x:f>
      </x:c>
      <x:c r="AB186" s="12" t="n">
        <x:f>IF(P186="Buy to Close",(D186-R186)*100*E186-J186-K186,IF(OR(P186="Assigned",P186="Expired Worthless",P186="Called Away"),V186-J186-K186,0))</x:f>
        <x:v>0</x:v>
      </x:c>
      <x:c r="AC186" s="12" t="str">
        <x:f>IF(AND(P186="Assigned",OR(AD186="",AD186="Holding"),O186&lt;&gt;""),(O186-C186)*100*E186,IF(AND(B186="Own Shares",P186="Open",O186&lt;&gt;""),(O186-G186)*F186,""))</x:f>
      </x:c>
      <x:c r="AD186" s="11" t="n"/>
      <x:c r="AE186" s="11" t="str">
        <x:f>IF(AND(P186="Assigned",OR(AD186="",AD186="Holding")),E186*100,IF(AND(B186="Own Shares",P186="Open"),F186,""))</x:f>
      </x:c>
      <x:c r="AF186" s="12" t="str">
        <x:f>IF(AND(P186="Assigned",OR(AD186="",AD186="Holding")),C186,IF(AND(B186="Own Shares",P186="Open"),G186,""))</x:f>
      </x:c>
      <x:c r="AG186" s="12" t="str">
        <x:f>IF(AND(B186="Own Shares",P186="Sold",S186&lt;&gt;""),(S186-G186)*F186-J186-K186,IF(AND(P186="Assigned",AD186="Sold",S186&lt;&gt;""),(S186-C186)*E186*100,""))</x:f>
      </x:c>
    </x:row>
    <x:row r="187">
      <x:c r="A187" s="11" t="n"/>
      <x:c r="B187" s="11" t="n"/>
      <x:c r="C187" s="12" t="n"/>
      <x:c r="D187" s="12" t="n"/>
      <x:c r="E187" s="11" t="n"/>
      <x:c r="F187" s="11" t="n"/>
      <x:c r="G187" s="12" t="n"/>
      <x:c r="H187" s="13" t="n"/>
      <x:c r="I187" s="13" t="n"/>
      <x:c r="J187" s="12" t="n"/>
      <x:c r="K187" s="12" t="n"/>
      <x:c r="L187" s="11" t="n"/>
      <x:c r="M187" s="12" t="n"/>
      <x:c r="N187" s="11" t="n"/>
      <x:c r="O187" s="12" t="n"/>
      <x:c r="P187" s="11" t="n"/>
      <x:c r="Q187" s="13" t="n"/>
      <x:c r="R187" s="12" t="n"/>
      <x:c r="S187" s="12" t="n"/>
      <x:c r="T187" s="11" t="n"/>
      <x:c r="U187" s="11" t="n"/>
      <x:c r="V187" s="12" t="str">
        <x:f>IF(OR(B187="Sell Cash-Secured Put",B187="Sell Covered Call"),D187*100*E187,"")</x:f>
      </x:c>
      <x:c r="W187" s="12" t="str">
        <x:f>IF(AND(B187="Sell Cash-Secured Put",P187="Open"),C187*100*E187,"")</x:f>
      </x:c>
      <x:c r="X187" s="14" t="str">
        <x:f>IF(AND(B187="Sell Cash-Secured Put",M187&lt;&gt;""),(M187-C187)/M187,"")</x:f>
      </x:c>
      <x:c r="Y187" s="12" t="str">
        <x:f>IF(B187="Sell Cash-Secured Put",C187-D187,IF(B187="Sell Covered Call",C187+D187,""))</x:f>
      </x:c>
      <x:c r="Z187" s="12" t="str">
        <x:f>IF(OR(P187&lt;&gt;"Open",O187=""),"",IF(B187="Sell Cash-Secured Put",MAX(C187-O187,0)*100*E187,IF(B187="Sell Covered Call",MAX(O187-C187,0)*100*E187,"")))</x:f>
      </x:c>
      <x:c r="AA187" s="12" t="str">
        <x:f>IF(P187&lt;&gt;"Open","",IF(OR(B187="Sell Cash-Secured Put",B187="Sell Covered Call"),V187-Z187-J187-K187,""))</x:f>
      </x:c>
      <x:c r="AB187" s="12" t="n">
        <x:f>IF(P187="Buy to Close",(D187-R187)*100*E187-J187-K187,IF(OR(P187="Assigned",P187="Expired Worthless",P187="Called Away"),V187-J187-K187,0))</x:f>
        <x:v>0</x:v>
      </x:c>
      <x:c r="AC187" s="12" t="str">
        <x:f>IF(AND(P187="Assigned",OR(AD187="",AD187="Holding"),O187&lt;&gt;""),(O187-C187)*100*E187,IF(AND(B187="Own Shares",P187="Open",O187&lt;&gt;""),(O187-G187)*F187,""))</x:f>
      </x:c>
      <x:c r="AD187" s="11" t="n"/>
      <x:c r="AE187" s="11" t="str">
        <x:f>IF(AND(P187="Assigned",OR(AD187="",AD187="Holding")),E187*100,IF(AND(B187="Own Shares",P187="Open"),F187,""))</x:f>
      </x:c>
      <x:c r="AF187" s="12" t="str">
        <x:f>IF(AND(P187="Assigned",OR(AD187="",AD187="Holding")),C187,IF(AND(B187="Own Shares",P187="Open"),G187,""))</x:f>
      </x:c>
      <x:c r="AG187" s="12" t="str">
        <x:f>IF(AND(B187="Own Shares",P187="Sold",S187&lt;&gt;""),(S187-G187)*F187-J187-K187,IF(AND(P187="Assigned",AD187="Sold",S187&lt;&gt;""),(S187-C187)*E187*100,""))</x:f>
      </x:c>
    </x:row>
    <x:row r="188">
      <x:c r="A188" s="11" t="n"/>
      <x:c r="B188" s="11" t="n"/>
      <x:c r="C188" s="12" t="n"/>
      <x:c r="D188" s="12" t="n"/>
      <x:c r="E188" s="11" t="n"/>
      <x:c r="F188" s="11" t="n"/>
      <x:c r="G188" s="12" t="n"/>
      <x:c r="H188" s="13" t="n"/>
      <x:c r="I188" s="13" t="n"/>
      <x:c r="J188" s="12" t="n"/>
      <x:c r="K188" s="12" t="n"/>
      <x:c r="L188" s="11" t="n"/>
      <x:c r="M188" s="12" t="n"/>
      <x:c r="N188" s="11" t="n"/>
      <x:c r="O188" s="12" t="n"/>
      <x:c r="P188" s="11" t="n"/>
      <x:c r="Q188" s="13" t="n"/>
      <x:c r="R188" s="12" t="n"/>
      <x:c r="S188" s="12" t="n"/>
      <x:c r="T188" s="11" t="n"/>
      <x:c r="U188" s="11" t="n"/>
      <x:c r="V188" s="12" t="str">
        <x:f>IF(OR(B188="Sell Cash-Secured Put",B188="Sell Covered Call"),D188*100*E188,"")</x:f>
      </x:c>
      <x:c r="W188" s="12" t="str">
        <x:f>IF(AND(B188="Sell Cash-Secured Put",P188="Open"),C188*100*E188,"")</x:f>
      </x:c>
      <x:c r="X188" s="14" t="str">
        <x:f>IF(AND(B188="Sell Cash-Secured Put",M188&lt;&gt;""),(M188-C188)/M188,"")</x:f>
      </x:c>
      <x:c r="Y188" s="12" t="str">
        <x:f>IF(B188="Sell Cash-Secured Put",C188-D188,IF(B188="Sell Covered Call",C188+D188,""))</x:f>
      </x:c>
      <x:c r="Z188" s="12" t="str">
        <x:f>IF(OR(P188&lt;&gt;"Open",O188=""),"",IF(B188="Sell Cash-Secured Put",MAX(C188-O188,0)*100*E188,IF(B188="Sell Covered Call",MAX(O188-C188,0)*100*E188,"")))</x:f>
      </x:c>
      <x:c r="AA188" s="12" t="str">
        <x:f>IF(P188&lt;&gt;"Open","",IF(OR(B188="Sell Cash-Secured Put",B188="Sell Covered Call"),V188-Z188-J188-K188,""))</x:f>
      </x:c>
      <x:c r="AB188" s="12" t="n">
        <x:f>IF(P188="Buy to Close",(D188-R188)*100*E188-J188-K188,IF(OR(P188="Assigned",P188="Expired Worthless",P188="Called Away"),V188-J188-K188,0))</x:f>
        <x:v>0</x:v>
      </x:c>
      <x:c r="AC188" s="12" t="str">
        <x:f>IF(AND(P188="Assigned",OR(AD188="",AD188="Holding"),O188&lt;&gt;""),(O188-C188)*100*E188,IF(AND(B188="Own Shares",P188="Open",O188&lt;&gt;""),(O188-G188)*F188,""))</x:f>
      </x:c>
      <x:c r="AD188" s="11" t="n"/>
      <x:c r="AE188" s="11" t="str">
        <x:f>IF(AND(P188="Assigned",OR(AD188="",AD188="Holding")),E188*100,IF(AND(B188="Own Shares",P188="Open"),F188,""))</x:f>
      </x:c>
      <x:c r="AF188" s="12" t="str">
        <x:f>IF(AND(P188="Assigned",OR(AD188="",AD188="Holding")),C188,IF(AND(B188="Own Shares",P188="Open"),G188,""))</x:f>
      </x:c>
      <x:c r="AG188" s="12" t="str">
        <x:f>IF(AND(B188="Own Shares",P188="Sold",S188&lt;&gt;""),(S188-G188)*F188-J188-K188,IF(AND(P188="Assigned",AD188="Sold",S188&lt;&gt;""),(S188-C188)*E188*100,""))</x:f>
      </x:c>
    </x:row>
    <x:row r="189">
      <x:c r="A189" s="11" t="n"/>
      <x:c r="B189" s="11" t="n"/>
      <x:c r="C189" s="12" t="n"/>
      <x:c r="D189" s="12" t="n"/>
      <x:c r="E189" s="11" t="n"/>
      <x:c r="F189" s="11" t="n"/>
      <x:c r="G189" s="12" t="n"/>
      <x:c r="H189" s="13" t="n"/>
      <x:c r="I189" s="13" t="n"/>
      <x:c r="J189" s="12" t="n"/>
      <x:c r="K189" s="12" t="n"/>
      <x:c r="L189" s="11" t="n"/>
      <x:c r="M189" s="12" t="n"/>
      <x:c r="N189" s="11" t="n"/>
      <x:c r="O189" s="12" t="n"/>
      <x:c r="P189" s="11" t="n"/>
      <x:c r="Q189" s="13" t="n"/>
      <x:c r="R189" s="12" t="n"/>
      <x:c r="S189" s="12" t="n"/>
      <x:c r="T189" s="11" t="n"/>
      <x:c r="U189" s="11" t="n"/>
      <x:c r="V189" s="12" t="str">
        <x:f>IF(OR(B189="Sell Cash-Secured Put",B189="Sell Covered Call"),D189*100*E189,"")</x:f>
      </x:c>
      <x:c r="W189" s="12" t="str">
        <x:f>IF(AND(B189="Sell Cash-Secured Put",P189="Open"),C189*100*E189,"")</x:f>
      </x:c>
      <x:c r="X189" s="14" t="str">
        <x:f>IF(AND(B189="Sell Cash-Secured Put",M189&lt;&gt;""),(M189-C189)/M189,"")</x:f>
      </x:c>
      <x:c r="Y189" s="12" t="str">
        <x:f>IF(B189="Sell Cash-Secured Put",C189-D189,IF(B189="Sell Covered Call",C189+D189,""))</x:f>
      </x:c>
      <x:c r="Z189" s="12" t="str">
        <x:f>IF(OR(P189&lt;&gt;"Open",O189=""),"",IF(B189="Sell Cash-Secured Put",MAX(C189-O189,0)*100*E189,IF(B189="Sell Covered Call",MAX(O189-C189,0)*100*E189,"")))</x:f>
      </x:c>
      <x:c r="AA189" s="12" t="str">
        <x:f>IF(P189&lt;&gt;"Open","",IF(OR(B189="Sell Cash-Secured Put",B189="Sell Covered Call"),V189-Z189-J189-K189,""))</x:f>
      </x:c>
      <x:c r="AB189" s="12" t="n">
        <x:f>IF(P189="Buy to Close",(D189-R189)*100*E189-J189-K189,IF(OR(P189="Assigned",P189="Expired Worthless",P189="Called Away"),V189-J189-K189,0))</x:f>
        <x:v>0</x:v>
      </x:c>
      <x:c r="AC189" s="12" t="str">
        <x:f>IF(AND(P189="Assigned",OR(AD189="",AD189="Holding"),O189&lt;&gt;""),(O189-C189)*100*E189,IF(AND(B189="Own Shares",P189="Open",O189&lt;&gt;""),(O189-G189)*F189,""))</x:f>
      </x:c>
      <x:c r="AD189" s="11" t="n"/>
      <x:c r="AE189" s="11" t="str">
        <x:f>IF(AND(P189="Assigned",OR(AD189="",AD189="Holding")),E189*100,IF(AND(B189="Own Shares",P189="Open"),F189,""))</x:f>
      </x:c>
      <x:c r="AF189" s="12" t="str">
        <x:f>IF(AND(P189="Assigned",OR(AD189="",AD189="Holding")),C189,IF(AND(B189="Own Shares",P189="Open"),G189,""))</x:f>
      </x:c>
      <x:c r="AG189" s="12" t="str">
        <x:f>IF(AND(B189="Own Shares",P189="Sold",S189&lt;&gt;""),(S189-G189)*F189-J189-K189,IF(AND(P189="Assigned",AD189="Sold",S189&lt;&gt;""),(S189-C189)*E189*100,""))</x:f>
      </x:c>
    </x:row>
    <x:row r="190">
      <x:c r="A190" s="11" t="n"/>
      <x:c r="B190" s="11" t="n"/>
      <x:c r="C190" s="12" t="n"/>
      <x:c r="D190" s="12" t="n"/>
      <x:c r="E190" s="11" t="n"/>
      <x:c r="F190" s="11" t="n"/>
      <x:c r="G190" s="12" t="n"/>
      <x:c r="H190" s="13" t="n"/>
      <x:c r="I190" s="13" t="n"/>
      <x:c r="J190" s="12" t="n"/>
      <x:c r="K190" s="12" t="n"/>
      <x:c r="L190" s="11" t="n"/>
      <x:c r="M190" s="12" t="n"/>
      <x:c r="N190" s="11" t="n"/>
      <x:c r="O190" s="12" t="n"/>
      <x:c r="P190" s="11" t="n"/>
      <x:c r="Q190" s="13" t="n"/>
      <x:c r="R190" s="12" t="n"/>
      <x:c r="S190" s="12" t="n"/>
      <x:c r="T190" s="11" t="n"/>
      <x:c r="U190" s="11" t="n"/>
      <x:c r="V190" s="12" t="str">
        <x:f>IF(OR(B190="Sell Cash-Secured Put",B190="Sell Covered Call"),D190*100*E190,"")</x:f>
      </x:c>
      <x:c r="W190" s="12" t="str">
        <x:f>IF(AND(B190="Sell Cash-Secured Put",P190="Open"),C190*100*E190,"")</x:f>
      </x:c>
      <x:c r="X190" s="14" t="str">
        <x:f>IF(AND(B190="Sell Cash-Secured Put",M190&lt;&gt;""),(M190-C190)/M190,"")</x:f>
      </x:c>
      <x:c r="Y190" s="12" t="str">
        <x:f>IF(B190="Sell Cash-Secured Put",C190-D190,IF(B190="Sell Covered Call",C190+D190,""))</x:f>
      </x:c>
      <x:c r="Z190" s="12" t="str">
        <x:f>IF(OR(P190&lt;&gt;"Open",O190=""),"",IF(B190="Sell Cash-Secured Put",MAX(C190-O190,0)*100*E190,IF(B190="Sell Covered Call",MAX(O190-C190,0)*100*E190,"")))</x:f>
      </x:c>
      <x:c r="AA190" s="12" t="str">
        <x:f>IF(P190&lt;&gt;"Open","",IF(OR(B190="Sell Cash-Secured Put",B190="Sell Covered Call"),V190-Z190-J190-K190,""))</x:f>
      </x:c>
      <x:c r="AB190" s="12" t="n">
        <x:f>IF(P190="Buy to Close",(D190-R190)*100*E190-J190-K190,IF(OR(P190="Assigned",P190="Expired Worthless",P190="Called Away"),V190-J190-K190,0))</x:f>
        <x:v>0</x:v>
      </x:c>
      <x:c r="AC190" s="12" t="str">
        <x:f>IF(AND(P190="Assigned",OR(AD190="",AD190="Holding"),O190&lt;&gt;""),(O190-C190)*100*E190,IF(AND(B190="Own Shares",P190="Open",O190&lt;&gt;""),(O190-G190)*F190,""))</x:f>
      </x:c>
      <x:c r="AD190" s="11" t="n"/>
      <x:c r="AE190" s="11" t="str">
        <x:f>IF(AND(P190="Assigned",OR(AD190="",AD190="Holding")),E190*100,IF(AND(B190="Own Shares",P190="Open"),F190,""))</x:f>
      </x:c>
      <x:c r="AF190" s="12" t="str">
        <x:f>IF(AND(P190="Assigned",OR(AD190="",AD190="Holding")),C190,IF(AND(B190="Own Shares",P190="Open"),G190,""))</x:f>
      </x:c>
      <x:c r="AG190" s="12" t="str">
        <x:f>IF(AND(B190="Own Shares",P190="Sold",S190&lt;&gt;""),(S190-G190)*F190-J190-K190,IF(AND(P190="Assigned",AD190="Sold",S190&lt;&gt;""),(S190-C190)*E190*100,""))</x:f>
      </x:c>
    </x:row>
    <x:row r="191">
      <x:c r="A191" s="11" t="n"/>
      <x:c r="B191" s="11" t="n"/>
      <x:c r="C191" s="12" t="n"/>
      <x:c r="D191" s="12" t="n"/>
      <x:c r="E191" s="11" t="n"/>
      <x:c r="F191" s="11" t="n"/>
      <x:c r="G191" s="12" t="n"/>
      <x:c r="H191" s="13" t="n"/>
      <x:c r="I191" s="13" t="n"/>
      <x:c r="J191" s="12" t="n"/>
      <x:c r="K191" s="12" t="n"/>
      <x:c r="L191" s="11" t="n"/>
      <x:c r="M191" s="12" t="n"/>
      <x:c r="N191" s="11" t="n"/>
      <x:c r="O191" s="12" t="n"/>
      <x:c r="P191" s="11" t="n"/>
      <x:c r="Q191" s="13" t="n"/>
      <x:c r="R191" s="12" t="n"/>
      <x:c r="S191" s="12" t="n"/>
      <x:c r="T191" s="11" t="n"/>
      <x:c r="U191" s="11" t="n"/>
      <x:c r="V191" s="12" t="str">
        <x:f>IF(OR(B191="Sell Cash-Secured Put",B191="Sell Covered Call"),D191*100*E191,"")</x:f>
      </x:c>
      <x:c r="W191" s="12" t="str">
        <x:f>IF(AND(B191="Sell Cash-Secured Put",P191="Open"),C191*100*E191,"")</x:f>
      </x:c>
      <x:c r="X191" s="14" t="str">
        <x:f>IF(AND(B191="Sell Cash-Secured Put",M191&lt;&gt;""),(M191-C191)/M191,"")</x:f>
      </x:c>
      <x:c r="Y191" s="12" t="str">
        <x:f>IF(B191="Sell Cash-Secured Put",C191-D191,IF(B191="Sell Covered Call",C191+D191,""))</x:f>
      </x:c>
      <x:c r="Z191" s="12" t="str">
        <x:f>IF(OR(P191&lt;&gt;"Open",O191=""),"",IF(B191="Sell Cash-Secured Put",MAX(C191-O191,0)*100*E191,IF(B191="Sell Covered Call",MAX(O191-C191,0)*100*E191,"")))</x:f>
      </x:c>
      <x:c r="AA191" s="12" t="str">
        <x:f>IF(P191&lt;&gt;"Open","",IF(OR(B191="Sell Cash-Secured Put",B191="Sell Covered Call"),V191-Z191-J191-K191,""))</x:f>
      </x:c>
      <x:c r="AB191" s="12" t="n">
        <x:f>IF(P191="Buy to Close",(D191-R191)*100*E191-J191-K191,IF(OR(P191="Assigned",P191="Expired Worthless",P191="Called Away"),V191-J191-K191,0))</x:f>
        <x:v>0</x:v>
      </x:c>
      <x:c r="AC191" s="12" t="str">
        <x:f>IF(AND(P191="Assigned",OR(AD191="",AD191="Holding"),O191&lt;&gt;""),(O191-C191)*100*E191,IF(AND(B191="Own Shares",P191="Open",O191&lt;&gt;""),(O191-G191)*F191,""))</x:f>
      </x:c>
      <x:c r="AD191" s="11" t="n"/>
      <x:c r="AE191" s="11" t="str">
        <x:f>IF(AND(P191="Assigned",OR(AD191="",AD191="Holding")),E191*100,IF(AND(B191="Own Shares",P191="Open"),F191,""))</x:f>
      </x:c>
      <x:c r="AF191" s="12" t="str">
        <x:f>IF(AND(P191="Assigned",OR(AD191="",AD191="Holding")),C191,IF(AND(B191="Own Shares",P191="Open"),G191,""))</x:f>
      </x:c>
      <x:c r="AG191" s="12" t="str">
        <x:f>IF(AND(B191="Own Shares",P191="Sold",S191&lt;&gt;""),(S191-G191)*F191-J191-K191,IF(AND(P191="Assigned",AD191="Sold",S191&lt;&gt;""),(S191-C191)*E191*100,""))</x:f>
      </x:c>
    </x:row>
    <x:row r="192">
      <x:c r="A192" s="11" t="n"/>
      <x:c r="B192" s="11" t="n"/>
      <x:c r="C192" s="12" t="n"/>
      <x:c r="D192" s="12" t="n"/>
      <x:c r="E192" s="11" t="n"/>
      <x:c r="F192" s="11" t="n"/>
      <x:c r="G192" s="12" t="n"/>
      <x:c r="H192" s="13" t="n"/>
      <x:c r="I192" s="13" t="n"/>
      <x:c r="J192" s="12" t="n"/>
      <x:c r="K192" s="12" t="n"/>
      <x:c r="L192" s="11" t="n"/>
      <x:c r="M192" s="12" t="n"/>
      <x:c r="N192" s="11" t="n"/>
      <x:c r="O192" s="12" t="n"/>
      <x:c r="P192" s="11" t="n"/>
      <x:c r="Q192" s="13" t="n"/>
      <x:c r="R192" s="12" t="n"/>
      <x:c r="S192" s="12" t="n"/>
      <x:c r="T192" s="11" t="n"/>
      <x:c r="U192" s="11" t="n"/>
      <x:c r="V192" s="12" t="str">
        <x:f>IF(OR(B192="Sell Cash-Secured Put",B192="Sell Covered Call"),D192*100*E192,"")</x:f>
      </x:c>
      <x:c r="W192" s="12" t="str">
        <x:f>IF(AND(B192="Sell Cash-Secured Put",P192="Open"),C192*100*E192,"")</x:f>
      </x:c>
      <x:c r="X192" s="14" t="str">
        <x:f>IF(AND(B192="Sell Cash-Secured Put",M192&lt;&gt;""),(M192-C192)/M192,"")</x:f>
      </x:c>
      <x:c r="Y192" s="12" t="str">
        <x:f>IF(B192="Sell Cash-Secured Put",C192-D192,IF(B192="Sell Covered Call",C192+D192,""))</x:f>
      </x:c>
      <x:c r="Z192" s="12" t="str">
        <x:f>IF(OR(P192&lt;&gt;"Open",O192=""),"",IF(B192="Sell Cash-Secured Put",MAX(C192-O192,0)*100*E192,IF(B192="Sell Covered Call",MAX(O192-C192,0)*100*E192,"")))</x:f>
      </x:c>
      <x:c r="AA192" s="12" t="str">
        <x:f>IF(P192&lt;&gt;"Open","",IF(OR(B192="Sell Cash-Secured Put",B192="Sell Covered Call"),V192-Z192-J192-K192,""))</x:f>
      </x:c>
      <x:c r="AB192" s="12" t="n">
        <x:f>IF(P192="Buy to Close",(D192-R192)*100*E192-J192-K192,IF(OR(P192="Assigned",P192="Expired Worthless",P192="Called Away"),V192-J192-K192,0))</x:f>
        <x:v>0</x:v>
      </x:c>
      <x:c r="AC192" s="12" t="str">
        <x:f>IF(AND(P192="Assigned",OR(AD192="",AD192="Holding"),O192&lt;&gt;""),(O192-C192)*100*E192,IF(AND(B192="Own Shares",P192="Open",O192&lt;&gt;""),(O192-G192)*F192,""))</x:f>
      </x:c>
      <x:c r="AD192" s="11" t="n"/>
      <x:c r="AE192" s="11" t="str">
        <x:f>IF(AND(P192="Assigned",OR(AD192="",AD192="Holding")),E192*100,IF(AND(B192="Own Shares",P192="Open"),F192,""))</x:f>
      </x:c>
      <x:c r="AF192" s="12" t="str">
        <x:f>IF(AND(P192="Assigned",OR(AD192="",AD192="Holding")),C192,IF(AND(B192="Own Shares",P192="Open"),G192,""))</x:f>
      </x:c>
      <x:c r="AG192" s="12" t="str">
        <x:f>IF(AND(B192="Own Shares",P192="Sold",S192&lt;&gt;""),(S192-G192)*F192-J192-K192,IF(AND(P192="Assigned",AD192="Sold",S192&lt;&gt;""),(S192-C192)*E192*100,""))</x:f>
      </x:c>
    </x:row>
    <x:row r="193">
      <x:c r="A193" s="11" t="n"/>
      <x:c r="B193" s="11" t="n"/>
      <x:c r="C193" s="12" t="n"/>
      <x:c r="D193" s="12" t="n"/>
      <x:c r="E193" s="11" t="n"/>
      <x:c r="F193" s="11" t="n"/>
      <x:c r="G193" s="12" t="n"/>
      <x:c r="H193" s="13" t="n"/>
      <x:c r="I193" s="13" t="n"/>
      <x:c r="J193" s="12" t="n"/>
      <x:c r="K193" s="12" t="n"/>
      <x:c r="L193" s="11" t="n"/>
      <x:c r="M193" s="12" t="n"/>
      <x:c r="N193" s="11" t="n"/>
      <x:c r="O193" s="12" t="n"/>
      <x:c r="P193" s="11" t="n"/>
      <x:c r="Q193" s="13" t="n"/>
      <x:c r="R193" s="12" t="n"/>
      <x:c r="S193" s="12" t="n"/>
      <x:c r="T193" s="11" t="n"/>
      <x:c r="U193" s="11" t="n"/>
      <x:c r="V193" s="12" t="str">
        <x:f>IF(OR(B193="Sell Cash-Secured Put",B193="Sell Covered Call"),D193*100*E193,"")</x:f>
      </x:c>
      <x:c r="W193" s="12" t="str">
        <x:f>IF(AND(B193="Sell Cash-Secured Put",P193="Open"),C193*100*E193,"")</x:f>
      </x:c>
      <x:c r="X193" s="14" t="str">
        <x:f>IF(AND(B193="Sell Cash-Secured Put",M193&lt;&gt;""),(M193-C193)/M193,"")</x:f>
      </x:c>
      <x:c r="Y193" s="12" t="str">
        <x:f>IF(B193="Sell Cash-Secured Put",C193-D193,IF(B193="Sell Covered Call",C193+D193,""))</x:f>
      </x:c>
      <x:c r="Z193" s="12" t="str">
        <x:f>IF(OR(P193&lt;&gt;"Open",O193=""),"",IF(B193="Sell Cash-Secured Put",MAX(C193-O193,0)*100*E193,IF(B193="Sell Covered Call",MAX(O193-C193,0)*100*E193,"")))</x:f>
      </x:c>
      <x:c r="AA193" s="12" t="str">
        <x:f>IF(P193&lt;&gt;"Open","",IF(OR(B193="Sell Cash-Secured Put",B193="Sell Covered Call"),V193-Z193-J193-K193,""))</x:f>
      </x:c>
      <x:c r="AB193" s="12" t="n">
        <x:f>IF(P193="Buy to Close",(D193-R193)*100*E193-J193-K193,IF(OR(P193="Assigned",P193="Expired Worthless",P193="Called Away"),V193-J193-K193,0))</x:f>
        <x:v>0</x:v>
      </x:c>
      <x:c r="AC193" s="12" t="str">
        <x:f>IF(AND(P193="Assigned",OR(AD193="",AD193="Holding"),O193&lt;&gt;""),(O193-C193)*100*E193,IF(AND(B193="Own Shares",P193="Open",O193&lt;&gt;""),(O193-G193)*F193,""))</x:f>
      </x:c>
      <x:c r="AD193" s="11" t="n"/>
      <x:c r="AE193" s="11" t="str">
        <x:f>IF(AND(P193="Assigned",OR(AD193="",AD193="Holding")),E193*100,IF(AND(B193="Own Shares",P193="Open"),F193,""))</x:f>
      </x:c>
      <x:c r="AF193" s="12" t="str">
        <x:f>IF(AND(P193="Assigned",OR(AD193="",AD193="Holding")),C193,IF(AND(B193="Own Shares",P193="Open"),G193,""))</x:f>
      </x:c>
      <x:c r="AG193" s="12" t="str">
        <x:f>IF(AND(B193="Own Shares",P193="Sold",S193&lt;&gt;""),(S193-G193)*F193-J193-K193,IF(AND(P193="Assigned",AD193="Sold",S193&lt;&gt;""),(S193-C193)*E193*100,""))</x:f>
      </x:c>
    </x:row>
    <x:row r="194">
      <x:c r="A194" s="11" t="n"/>
      <x:c r="B194" s="11" t="n"/>
      <x:c r="C194" s="12" t="n"/>
      <x:c r="D194" s="12" t="n"/>
      <x:c r="E194" s="11" t="n"/>
      <x:c r="F194" s="11" t="n"/>
      <x:c r="G194" s="12" t="n"/>
      <x:c r="H194" s="13" t="n"/>
      <x:c r="I194" s="13" t="n"/>
      <x:c r="J194" s="12" t="n"/>
      <x:c r="K194" s="12" t="n"/>
      <x:c r="L194" s="11" t="n"/>
      <x:c r="M194" s="12" t="n"/>
      <x:c r="N194" s="11" t="n"/>
      <x:c r="O194" s="12" t="n"/>
      <x:c r="P194" s="11" t="n"/>
      <x:c r="Q194" s="13" t="n"/>
      <x:c r="R194" s="12" t="n"/>
      <x:c r="S194" s="12" t="n"/>
      <x:c r="T194" s="11" t="n"/>
      <x:c r="U194" s="11" t="n"/>
      <x:c r="V194" s="12" t="str">
        <x:f>IF(OR(B194="Sell Cash-Secured Put",B194="Sell Covered Call"),D194*100*E194,"")</x:f>
      </x:c>
      <x:c r="W194" s="12" t="str">
        <x:f>IF(AND(B194="Sell Cash-Secured Put",P194="Open"),C194*100*E194,"")</x:f>
      </x:c>
      <x:c r="X194" s="14" t="str">
        <x:f>IF(AND(B194="Sell Cash-Secured Put",M194&lt;&gt;""),(M194-C194)/M194,"")</x:f>
      </x:c>
      <x:c r="Y194" s="12" t="str">
        <x:f>IF(B194="Sell Cash-Secured Put",C194-D194,IF(B194="Sell Covered Call",C194+D194,""))</x:f>
      </x:c>
      <x:c r="Z194" s="12" t="str">
        <x:f>IF(OR(P194&lt;&gt;"Open",O194=""),"",IF(B194="Sell Cash-Secured Put",MAX(C194-O194,0)*100*E194,IF(B194="Sell Covered Call",MAX(O194-C194,0)*100*E194,"")))</x:f>
      </x:c>
      <x:c r="AA194" s="12" t="str">
        <x:f>IF(P194&lt;&gt;"Open","",IF(OR(B194="Sell Cash-Secured Put",B194="Sell Covered Call"),V194-Z194-J194-K194,""))</x:f>
      </x:c>
      <x:c r="AB194" s="12" t="n">
        <x:f>IF(P194="Buy to Close",(D194-R194)*100*E194-J194-K194,IF(OR(P194="Assigned",P194="Expired Worthless",P194="Called Away"),V194-J194-K194,0))</x:f>
        <x:v>0</x:v>
      </x:c>
      <x:c r="AC194" s="12" t="str">
        <x:f>IF(AND(P194="Assigned",OR(AD194="",AD194="Holding"),O194&lt;&gt;""),(O194-C194)*100*E194,IF(AND(B194="Own Shares",P194="Open",O194&lt;&gt;""),(O194-G194)*F194,""))</x:f>
      </x:c>
      <x:c r="AD194" s="11" t="n"/>
      <x:c r="AE194" s="11" t="str">
        <x:f>IF(AND(P194="Assigned",OR(AD194="",AD194="Holding")),E194*100,IF(AND(B194="Own Shares",P194="Open"),F194,""))</x:f>
      </x:c>
      <x:c r="AF194" s="12" t="str">
        <x:f>IF(AND(P194="Assigned",OR(AD194="",AD194="Holding")),C194,IF(AND(B194="Own Shares",P194="Open"),G194,""))</x:f>
      </x:c>
      <x:c r="AG194" s="12" t="str">
        <x:f>IF(AND(B194="Own Shares",P194="Sold",S194&lt;&gt;""),(S194-G194)*F194-J194-K194,IF(AND(P194="Assigned",AD194="Sold",S194&lt;&gt;""),(S194-C194)*E194*100,""))</x:f>
      </x:c>
    </x:row>
    <x:row r="195">
      <x:c r="A195" s="11" t="n"/>
      <x:c r="B195" s="11" t="n"/>
      <x:c r="C195" s="12" t="n"/>
      <x:c r="D195" s="12" t="n"/>
      <x:c r="E195" s="11" t="n"/>
      <x:c r="F195" s="11" t="n"/>
      <x:c r="G195" s="12" t="n"/>
      <x:c r="H195" s="13" t="n"/>
      <x:c r="I195" s="13" t="n"/>
      <x:c r="J195" s="12" t="n"/>
      <x:c r="K195" s="12" t="n"/>
      <x:c r="L195" s="11" t="n"/>
      <x:c r="M195" s="12" t="n"/>
      <x:c r="N195" s="11" t="n"/>
      <x:c r="O195" s="12" t="n"/>
      <x:c r="P195" s="11" t="n"/>
      <x:c r="Q195" s="13" t="n"/>
      <x:c r="R195" s="12" t="n"/>
      <x:c r="S195" s="12" t="n"/>
      <x:c r="T195" s="11" t="n"/>
      <x:c r="U195" s="11" t="n"/>
      <x:c r="V195" s="12" t="str">
        <x:f>IF(OR(B195="Sell Cash-Secured Put",B195="Sell Covered Call"),D195*100*E195,"")</x:f>
      </x:c>
      <x:c r="W195" s="12" t="str">
        <x:f>IF(AND(B195="Sell Cash-Secured Put",P195="Open"),C195*100*E195,"")</x:f>
      </x:c>
      <x:c r="X195" s="14" t="str">
        <x:f>IF(AND(B195="Sell Cash-Secured Put",M195&lt;&gt;""),(M195-C195)/M195,"")</x:f>
      </x:c>
      <x:c r="Y195" s="12" t="str">
        <x:f>IF(B195="Sell Cash-Secured Put",C195-D195,IF(B195="Sell Covered Call",C195+D195,""))</x:f>
      </x:c>
      <x:c r="Z195" s="12" t="str">
        <x:f>IF(OR(P195&lt;&gt;"Open",O195=""),"",IF(B195="Sell Cash-Secured Put",MAX(C195-O195,0)*100*E195,IF(B195="Sell Covered Call",MAX(O195-C195,0)*100*E195,"")))</x:f>
      </x:c>
      <x:c r="AA195" s="12" t="str">
        <x:f>IF(P195&lt;&gt;"Open","",IF(OR(B195="Sell Cash-Secured Put",B195="Sell Covered Call"),V195-Z195-J195-K195,""))</x:f>
      </x:c>
      <x:c r="AB195" s="12" t="n">
        <x:f>IF(P195="Buy to Close",(D195-R195)*100*E195-J195-K195,IF(OR(P195="Assigned",P195="Expired Worthless",P195="Called Away"),V195-J195-K195,0))</x:f>
        <x:v>0</x:v>
      </x:c>
      <x:c r="AC195" s="12" t="str">
        <x:f>IF(AND(P195="Assigned",OR(AD195="",AD195="Holding"),O195&lt;&gt;""),(O195-C195)*100*E195,IF(AND(B195="Own Shares",P195="Open",O195&lt;&gt;""),(O195-G195)*F195,""))</x:f>
      </x:c>
      <x:c r="AD195" s="11" t="n"/>
      <x:c r="AE195" s="11" t="str">
        <x:f>IF(AND(P195="Assigned",OR(AD195="",AD195="Holding")),E195*100,IF(AND(B195="Own Shares",P195="Open"),F195,""))</x:f>
      </x:c>
      <x:c r="AF195" s="12" t="str">
        <x:f>IF(AND(P195="Assigned",OR(AD195="",AD195="Holding")),C195,IF(AND(B195="Own Shares",P195="Open"),G195,""))</x:f>
      </x:c>
      <x:c r="AG195" s="12" t="str">
        <x:f>IF(AND(B195="Own Shares",P195="Sold",S195&lt;&gt;""),(S195-G195)*F195-J195-K195,IF(AND(P195="Assigned",AD195="Sold",S195&lt;&gt;""),(S195-C195)*E195*100,""))</x:f>
      </x:c>
    </x:row>
    <x:row r="196">
      <x:c r="A196" s="11" t="n"/>
      <x:c r="B196" s="11" t="n"/>
      <x:c r="C196" s="12" t="n"/>
      <x:c r="D196" s="12" t="n"/>
      <x:c r="E196" s="11" t="n"/>
      <x:c r="F196" s="11" t="n"/>
      <x:c r="G196" s="12" t="n"/>
      <x:c r="H196" s="13" t="n"/>
      <x:c r="I196" s="13" t="n"/>
      <x:c r="J196" s="12" t="n"/>
      <x:c r="K196" s="12" t="n"/>
      <x:c r="L196" s="11" t="n"/>
      <x:c r="M196" s="12" t="n"/>
      <x:c r="N196" s="11" t="n"/>
      <x:c r="O196" s="12" t="n"/>
      <x:c r="P196" s="11" t="n"/>
      <x:c r="Q196" s="13" t="n"/>
      <x:c r="R196" s="12" t="n"/>
      <x:c r="S196" s="12" t="n"/>
      <x:c r="T196" s="11" t="n"/>
      <x:c r="U196" s="11" t="n"/>
      <x:c r="V196" s="12" t="str">
        <x:f>IF(OR(B196="Sell Cash-Secured Put",B196="Sell Covered Call"),D196*100*E196,"")</x:f>
      </x:c>
      <x:c r="W196" s="12" t="str">
        <x:f>IF(AND(B196="Sell Cash-Secured Put",P196="Open"),C196*100*E196,"")</x:f>
      </x:c>
      <x:c r="X196" s="14" t="str">
        <x:f>IF(AND(B196="Sell Cash-Secured Put",M196&lt;&gt;""),(M196-C196)/M196,"")</x:f>
      </x:c>
      <x:c r="Y196" s="12" t="str">
        <x:f>IF(B196="Sell Cash-Secured Put",C196-D196,IF(B196="Sell Covered Call",C196+D196,""))</x:f>
      </x:c>
      <x:c r="Z196" s="12" t="str">
        <x:f>IF(OR(P196&lt;&gt;"Open",O196=""),"",IF(B196="Sell Cash-Secured Put",MAX(C196-O196,0)*100*E196,IF(B196="Sell Covered Call",MAX(O196-C196,0)*100*E196,"")))</x:f>
      </x:c>
      <x:c r="AA196" s="12" t="str">
        <x:f>IF(P196&lt;&gt;"Open","",IF(OR(B196="Sell Cash-Secured Put",B196="Sell Covered Call"),V196-Z196-J196-K196,""))</x:f>
      </x:c>
      <x:c r="AB196" s="12" t="n">
        <x:f>IF(P196="Buy to Close",(D196-R196)*100*E196-J196-K196,IF(OR(P196="Assigned",P196="Expired Worthless",P196="Called Away"),V196-J196-K196,0))</x:f>
        <x:v>0</x:v>
      </x:c>
      <x:c r="AC196" s="12" t="str">
        <x:f>IF(AND(P196="Assigned",OR(AD196="",AD196="Holding"),O196&lt;&gt;""),(O196-C196)*100*E196,IF(AND(B196="Own Shares",P196="Open",O196&lt;&gt;""),(O196-G196)*F196,""))</x:f>
      </x:c>
      <x:c r="AD196" s="11" t="n"/>
      <x:c r="AE196" s="11" t="str">
        <x:f>IF(AND(P196="Assigned",OR(AD196="",AD196="Holding")),E196*100,IF(AND(B196="Own Shares",P196="Open"),F196,""))</x:f>
      </x:c>
      <x:c r="AF196" s="12" t="str">
        <x:f>IF(AND(P196="Assigned",OR(AD196="",AD196="Holding")),C196,IF(AND(B196="Own Shares",P196="Open"),G196,""))</x:f>
      </x:c>
      <x:c r="AG196" s="12" t="str">
        <x:f>IF(AND(B196="Own Shares",P196="Sold",S196&lt;&gt;""),(S196-G196)*F196-J196-K196,IF(AND(P196="Assigned",AD196="Sold",S196&lt;&gt;""),(S196-C196)*E196*100,""))</x:f>
      </x:c>
    </x:row>
    <x:row r="197">
      <x:c r="A197" s="11" t="n"/>
      <x:c r="B197" s="11" t="n"/>
      <x:c r="C197" s="12" t="n"/>
      <x:c r="D197" s="12" t="n"/>
      <x:c r="E197" s="11" t="n"/>
      <x:c r="F197" s="11" t="n"/>
      <x:c r="G197" s="12" t="n"/>
      <x:c r="H197" s="13" t="n"/>
      <x:c r="I197" s="13" t="n"/>
      <x:c r="J197" s="12" t="n"/>
      <x:c r="K197" s="12" t="n"/>
      <x:c r="L197" s="11" t="n"/>
      <x:c r="M197" s="12" t="n"/>
      <x:c r="N197" s="11" t="n"/>
      <x:c r="O197" s="12" t="n"/>
      <x:c r="P197" s="11" t="n"/>
      <x:c r="Q197" s="13" t="n"/>
      <x:c r="R197" s="12" t="n"/>
      <x:c r="S197" s="12" t="n"/>
      <x:c r="T197" s="11" t="n"/>
      <x:c r="U197" s="11" t="n"/>
      <x:c r="V197" s="12" t="str">
        <x:f>IF(OR(B197="Sell Cash-Secured Put",B197="Sell Covered Call"),D197*100*E197,"")</x:f>
      </x:c>
      <x:c r="W197" s="12" t="str">
        <x:f>IF(AND(B197="Sell Cash-Secured Put",P197="Open"),C197*100*E197,"")</x:f>
      </x:c>
      <x:c r="X197" s="14" t="str">
        <x:f>IF(AND(B197="Sell Cash-Secured Put",M197&lt;&gt;""),(M197-C197)/M197,"")</x:f>
      </x:c>
      <x:c r="Y197" s="12" t="str">
        <x:f>IF(B197="Sell Cash-Secured Put",C197-D197,IF(B197="Sell Covered Call",C197+D197,""))</x:f>
      </x:c>
      <x:c r="Z197" s="12" t="str">
        <x:f>IF(OR(P197&lt;&gt;"Open",O197=""),"",IF(B197="Sell Cash-Secured Put",MAX(C197-O197,0)*100*E197,IF(B197="Sell Covered Call",MAX(O197-C197,0)*100*E197,"")))</x:f>
      </x:c>
      <x:c r="AA197" s="12" t="str">
        <x:f>IF(P197&lt;&gt;"Open","",IF(OR(B197="Sell Cash-Secured Put",B197="Sell Covered Call"),V197-Z197-J197-K197,""))</x:f>
      </x:c>
      <x:c r="AB197" s="12" t="n">
        <x:f>IF(P197="Buy to Close",(D197-R197)*100*E197-J197-K197,IF(OR(P197="Assigned",P197="Expired Worthless",P197="Called Away"),V197-J197-K197,0))</x:f>
        <x:v>0</x:v>
      </x:c>
      <x:c r="AC197" s="12" t="str">
        <x:f>IF(AND(P197="Assigned",OR(AD197="",AD197="Holding"),O197&lt;&gt;""),(O197-C197)*100*E197,IF(AND(B197="Own Shares",P197="Open",O197&lt;&gt;""),(O197-G197)*F197,""))</x:f>
      </x:c>
      <x:c r="AD197" s="11" t="n"/>
      <x:c r="AE197" s="11" t="str">
        <x:f>IF(AND(P197="Assigned",OR(AD197="",AD197="Holding")),E197*100,IF(AND(B197="Own Shares",P197="Open"),F197,""))</x:f>
      </x:c>
      <x:c r="AF197" s="12" t="str">
        <x:f>IF(AND(P197="Assigned",OR(AD197="",AD197="Holding")),C197,IF(AND(B197="Own Shares",P197="Open"),G197,""))</x:f>
      </x:c>
      <x:c r="AG197" s="12" t="str">
        <x:f>IF(AND(B197="Own Shares",P197="Sold",S197&lt;&gt;""),(S197-G197)*F197-J197-K197,IF(AND(P197="Assigned",AD197="Sold",S197&lt;&gt;""),(S197-C197)*E197*100,""))</x:f>
      </x:c>
    </x:row>
    <x:row r="198">
      <x:c r="A198" s="11" t="n"/>
      <x:c r="B198" s="11" t="n"/>
      <x:c r="C198" s="12" t="n"/>
      <x:c r="D198" s="12" t="n"/>
      <x:c r="E198" s="11" t="n"/>
      <x:c r="F198" s="11" t="n"/>
      <x:c r="G198" s="12" t="n"/>
      <x:c r="H198" s="13" t="n"/>
      <x:c r="I198" s="13" t="n"/>
      <x:c r="J198" s="12" t="n"/>
      <x:c r="K198" s="12" t="n"/>
      <x:c r="L198" s="11" t="n"/>
      <x:c r="M198" s="12" t="n"/>
      <x:c r="N198" s="11" t="n"/>
      <x:c r="O198" s="12" t="n"/>
      <x:c r="P198" s="11" t="n"/>
      <x:c r="Q198" s="13" t="n"/>
      <x:c r="R198" s="12" t="n"/>
      <x:c r="S198" s="12" t="n"/>
      <x:c r="T198" s="11" t="n"/>
      <x:c r="U198" s="11" t="n"/>
      <x:c r="V198" s="12" t="str">
        <x:f>IF(OR(B198="Sell Cash-Secured Put",B198="Sell Covered Call"),D198*100*E198,"")</x:f>
      </x:c>
      <x:c r="W198" s="12" t="str">
        <x:f>IF(AND(B198="Sell Cash-Secured Put",P198="Open"),C198*100*E198,"")</x:f>
      </x:c>
      <x:c r="X198" s="14" t="str">
        <x:f>IF(AND(B198="Sell Cash-Secured Put",M198&lt;&gt;""),(M198-C198)/M198,"")</x:f>
      </x:c>
      <x:c r="Y198" s="12" t="str">
        <x:f>IF(B198="Sell Cash-Secured Put",C198-D198,IF(B198="Sell Covered Call",C198+D198,""))</x:f>
      </x:c>
      <x:c r="Z198" s="12" t="str">
        <x:f>IF(OR(P198&lt;&gt;"Open",O198=""),"",IF(B198="Sell Cash-Secured Put",MAX(C198-O198,0)*100*E198,IF(B198="Sell Covered Call",MAX(O198-C198,0)*100*E198,"")))</x:f>
      </x:c>
      <x:c r="AA198" s="12" t="str">
        <x:f>IF(P198&lt;&gt;"Open","",IF(OR(B198="Sell Cash-Secured Put",B198="Sell Covered Call"),V198-Z198-J198-K198,""))</x:f>
      </x:c>
      <x:c r="AB198" s="12" t="n">
        <x:f>IF(P198="Buy to Close",(D198-R198)*100*E198-J198-K198,IF(OR(P198="Assigned",P198="Expired Worthless",P198="Called Away"),V198-J198-K198,0))</x:f>
        <x:v>0</x:v>
      </x:c>
      <x:c r="AC198" s="12" t="str">
        <x:f>IF(AND(P198="Assigned",OR(AD198="",AD198="Holding"),O198&lt;&gt;""),(O198-C198)*100*E198,IF(AND(B198="Own Shares",P198="Open",O198&lt;&gt;""),(O198-G198)*F198,""))</x:f>
      </x:c>
      <x:c r="AD198" s="11" t="n"/>
      <x:c r="AE198" s="11" t="str">
        <x:f>IF(AND(P198="Assigned",OR(AD198="",AD198="Holding")),E198*100,IF(AND(B198="Own Shares",P198="Open"),F198,""))</x:f>
      </x:c>
      <x:c r="AF198" s="12" t="str">
        <x:f>IF(AND(P198="Assigned",OR(AD198="",AD198="Holding")),C198,IF(AND(B198="Own Shares",P198="Open"),G198,""))</x:f>
      </x:c>
      <x:c r="AG198" s="12" t="str">
        <x:f>IF(AND(B198="Own Shares",P198="Sold",S198&lt;&gt;""),(S198-G198)*F198-J198-K198,IF(AND(P198="Assigned",AD198="Sold",S198&lt;&gt;""),(S198-C198)*E198*100,""))</x:f>
      </x:c>
    </x:row>
    <x:row r="199">
      <x:c r="A199" s="11" t="n"/>
      <x:c r="B199" s="11" t="n"/>
      <x:c r="C199" s="12" t="n"/>
      <x:c r="D199" s="12" t="n"/>
      <x:c r="E199" s="11" t="n"/>
      <x:c r="F199" s="11" t="n"/>
      <x:c r="G199" s="12" t="n"/>
      <x:c r="H199" s="13" t="n"/>
      <x:c r="I199" s="13" t="n"/>
      <x:c r="J199" s="12" t="n"/>
      <x:c r="K199" s="12" t="n"/>
      <x:c r="L199" s="11" t="n"/>
      <x:c r="M199" s="12" t="n"/>
      <x:c r="N199" s="11" t="n"/>
      <x:c r="O199" s="12" t="n"/>
      <x:c r="P199" s="11" t="n"/>
      <x:c r="Q199" s="13" t="n"/>
      <x:c r="R199" s="12" t="n"/>
      <x:c r="S199" s="12" t="n"/>
      <x:c r="T199" s="11" t="n"/>
      <x:c r="U199" s="11" t="n"/>
      <x:c r="V199" s="12" t="str">
        <x:f>IF(OR(B199="Sell Cash-Secured Put",B199="Sell Covered Call"),D199*100*E199,"")</x:f>
      </x:c>
      <x:c r="W199" s="12" t="str">
        <x:f>IF(AND(B199="Sell Cash-Secured Put",P199="Open"),C199*100*E199,"")</x:f>
      </x:c>
      <x:c r="X199" s="14" t="str">
        <x:f>IF(AND(B199="Sell Cash-Secured Put",M199&lt;&gt;""),(M199-C199)/M199,"")</x:f>
      </x:c>
      <x:c r="Y199" s="12" t="str">
        <x:f>IF(B199="Sell Cash-Secured Put",C199-D199,IF(B199="Sell Covered Call",C199+D199,""))</x:f>
      </x:c>
      <x:c r="Z199" s="12" t="str">
        <x:f>IF(OR(P199&lt;&gt;"Open",O199=""),"",IF(B199="Sell Cash-Secured Put",MAX(C199-O199,0)*100*E199,IF(B199="Sell Covered Call",MAX(O199-C199,0)*100*E199,"")))</x:f>
      </x:c>
      <x:c r="AA199" s="12" t="str">
        <x:f>IF(P199&lt;&gt;"Open","",IF(OR(B199="Sell Cash-Secured Put",B199="Sell Covered Call"),V199-Z199-J199-K199,""))</x:f>
      </x:c>
      <x:c r="AB199" s="12" t="n">
        <x:f>IF(P199="Buy to Close",(D199-R199)*100*E199-J199-K199,IF(OR(P199="Assigned",P199="Expired Worthless",P199="Called Away"),V199-J199-K199,0))</x:f>
        <x:v>0</x:v>
      </x:c>
      <x:c r="AC199" s="12" t="str">
        <x:f>IF(AND(P199="Assigned",OR(AD199="",AD199="Holding"),O199&lt;&gt;""),(O199-C199)*100*E199,IF(AND(B199="Own Shares",P199="Open",O199&lt;&gt;""),(O199-G199)*F199,""))</x:f>
      </x:c>
      <x:c r="AD199" s="11" t="n"/>
      <x:c r="AE199" s="11" t="str">
        <x:f>IF(AND(P199="Assigned",OR(AD199="",AD199="Holding")),E199*100,IF(AND(B199="Own Shares",P199="Open"),F199,""))</x:f>
      </x:c>
      <x:c r="AF199" s="12" t="str">
        <x:f>IF(AND(P199="Assigned",OR(AD199="",AD199="Holding")),C199,IF(AND(B199="Own Shares",P199="Open"),G199,""))</x:f>
      </x:c>
      <x:c r="AG199" s="12" t="str">
        <x:f>IF(AND(B199="Own Shares",P199="Sold",S199&lt;&gt;""),(S199-G199)*F199-J199-K199,IF(AND(P199="Assigned",AD199="Sold",S199&lt;&gt;""),(S199-C199)*E199*100,""))</x:f>
      </x:c>
    </x:row>
    <x:row r="200">
      <x:c r="A200" s="11" t="n"/>
      <x:c r="B200" s="11" t="n"/>
      <x:c r="C200" s="12" t="n"/>
      <x:c r="D200" s="12" t="n"/>
      <x:c r="E200" s="11" t="n"/>
      <x:c r="F200" s="11" t="n"/>
      <x:c r="G200" s="12" t="n"/>
      <x:c r="H200" s="13" t="n"/>
      <x:c r="I200" s="13" t="n"/>
      <x:c r="J200" s="12" t="n"/>
      <x:c r="K200" s="12" t="n"/>
      <x:c r="L200" s="11" t="n"/>
      <x:c r="M200" s="12" t="n"/>
      <x:c r="N200" s="11" t="n"/>
      <x:c r="O200" s="12" t="n"/>
      <x:c r="P200" s="11" t="n"/>
      <x:c r="Q200" s="13" t="n"/>
      <x:c r="R200" s="12" t="n"/>
      <x:c r="S200" s="12" t="n"/>
      <x:c r="T200" s="11" t="n"/>
      <x:c r="U200" s="11" t="n"/>
      <x:c r="V200" s="12" t="str">
        <x:f>IF(OR(B200="Sell Cash-Secured Put",B200="Sell Covered Call"),D200*100*E200,"")</x:f>
      </x:c>
      <x:c r="W200" s="12" t="str">
        <x:f>IF(AND(B200="Sell Cash-Secured Put",P200="Open"),C200*100*E200,"")</x:f>
      </x:c>
      <x:c r="X200" s="14" t="str">
        <x:f>IF(AND(B200="Sell Cash-Secured Put",M200&lt;&gt;""),(M200-C200)/M200,"")</x:f>
      </x:c>
      <x:c r="Y200" s="12" t="str">
        <x:f>IF(B200="Sell Cash-Secured Put",C200-D200,IF(B200="Sell Covered Call",C200+D200,""))</x:f>
      </x:c>
      <x:c r="Z200" s="12" t="str">
        <x:f>IF(OR(P200&lt;&gt;"Open",O200=""),"",IF(B200="Sell Cash-Secured Put",MAX(C200-O200,0)*100*E200,IF(B200="Sell Covered Call",MAX(O200-C200,0)*100*E200,"")))</x:f>
      </x:c>
      <x:c r="AA200" s="12" t="str">
        <x:f>IF(P200&lt;&gt;"Open","",IF(OR(B200="Sell Cash-Secured Put",B200="Sell Covered Call"),V200-Z200-J200-K200,""))</x:f>
      </x:c>
      <x:c r="AB200" s="12" t="n">
        <x:f>IF(P200="Buy to Close",(D200-R200)*100*E200-J200-K200,IF(OR(P200="Assigned",P200="Expired Worthless",P200="Called Away"),V200-J200-K200,0))</x:f>
        <x:v>0</x:v>
      </x:c>
      <x:c r="AC200" s="12" t="str">
        <x:f>IF(AND(P200="Assigned",OR(AD200="",AD200="Holding"),O200&lt;&gt;""),(O200-C200)*100*E200,IF(AND(B200="Own Shares",P200="Open",O200&lt;&gt;""),(O200-G200)*F200,""))</x:f>
      </x:c>
      <x:c r="AD200" s="11" t="n"/>
      <x:c r="AE200" s="11" t="str">
        <x:f>IF(AND(P200="Assigned",OR(AD200="",AD200="Holding")),E200*100,IF(AND(B200="Own Shares",P200="Open"),F200,""))</x:f>
      </x:c>
      <x:c r="AF200" s="12" t="str">
        <x:f>IF(AND(P200="Assigned",OR(AD200="",AD200="Holding")),C200,IF(AND(B200="Own Shares",P200="Open"),G200,""))</x:f>
      </x:c>
      <x:c r="AG200" s="12" t="str">
        <x:f>IF(AND(B200="Own Shares",P200="Sold",S200&lt;&gt;""),(S200-G200)*F200-J200-K200,IF(AND(P200="Assigned",AD200="Sold",S200&lt;&gt;""),(S200-C200)*E200*100,""))</x:f>
      </x:c>
    </x:row>
    <x:row r="201">
      <x:c r="A201" s="11" t="n"/>
      <x:c r="B201" s="11" t="n"/>
      <x:c r="C201" s="12" t="n"/>
      <x:c r="D201" s="12" t="n"/>
      <x:c r="E201" s="11" t="n"/>
      <x:c r="F201" s="11" t="n"/>
      <x:c r="G201" s="12" t="n"/>
      <x:c r="H201" s="13" t="n"/>
      <x:c r="I201" s="13" t="n"/>
      <x:c r="J201" s="12" t="n"/>
      <x:c r="K201" s="12" t="n"/>
      <x:c r="L201" s="11" t="n"/>
      <x:c r="M201" s="12" t="n"/>
      <x:c r="N201" s="11" t="n"/>
      <x:c r="O201" s="12" t="n"/>
      <x:c r="P201" s="11" t="n"/>
      <x:c r="Q201" s="13" t="n"/>
      <x:c r="R201" s="12" t="n"/>
      <x:c r="S201" s="12" t="n"/>
      <x:c r="T201" s="11" t="n"/>
      <x:c r="U201" s="11" t="n"/>
      <x:c r="V201" s="12" t="str">
        <x:f>IF(OR(B201="Sell Cash-Secured Put",B201="Sell Covered Call"),D201*100*E201,"")</x:f>
      </x:c>
      <x:c r="W201" s="12" t="str">
        <x:f>IF(AND(B201="Sell Cash-Secured Put",P201="Open"),C201*100*E201,"")</x:f>
      </x:c>
      <x:c r="X201" s="14" t="str">
        <x:f>IF(AND(B201="Sell Cash-Secured Put",M201&lt;&gt;""),(M201-C201)/M201,"")</x:f>
      </x:c>
      <x:c r="Y201" s="12" t="str">
        <x:f>IF(B201="Sell Cash-Secured Put",C201-D201,IF(B201="Sell Covered Call",C201+D201,""))</x:f>
      </x:c>
      <x:c r="Z201" s="12" t="str">
        <x:f>IF(OR(P201&lt;&gt;"Open",O201=""),"",IF(B201="Sell Cash-Secured Put",MAX(C201-O201,0)*100*E201,IF(B201="Sell Covered Call",MAX(O201-C201,0)*100*E201,"")))</x:f>
      </x:c>
      <x:c r="AA201" s="12" t="str">
        <x:f>IF(P201&lt;&gt;"Open","",IF(OR(B201="Sell Cash-Secured Put",B201="Sell Covered Call"),V201-Z201-J201-K201,""))</x:f>
      </x:c>
      <x:c r="AB201" s="12" t="n">
        <x:f>IF(P201="Buy to Close",(D201-R201)*100*E201-J201-K201,IF(OR(P201="Assigned",P201="Expired Worthless",P201="Called Away"),V201-J201-K201,0))</x:f>
        <x:v>0</x:v>
      </x:c>
      <x:c r="AC201" s="12" t="str">
        <x:f>IF(AND(P201="Assigned",OR(AD201="",AD201="Holding"),O201&lt;&gt;""),(O201-C201)*100*E201,IF(AND(B201="Own Shares",P201="Open",O201&lt;&gt;""),(O201-G201)*F201,""))</x:f>
      </x:c>
      <x:c r="AD201" s="11" t="n"/>
      <x:c r="AE201" s="11" t="str">
        <x:f>IF(AND(P201="Assigned",OR(AD201="",AD201="Holding")),E201*100,IF(AND(B201="Own Shares",P201="Open"),F201,""))</x:f>
      </x:c>
      <x:c r="AF201" s="12" t="str">
        <x:f>IF(AND(P201="Assigned",OR(AD201="",AD201="Holding")),C201,IF(AND(B201="Own Shares",P201="Open"),G201,""))</x:f>
      </x:c>
      <x:c r="AG201" s="12" t="str">
        <x:f>IF(AND(B201="Own Shares",P201="Sold",S201&lt;&gt;""),(S201-G201)*F201-J201-K201,IF(AND(P201="Assigned",AD201="Sold",S201&lt;&gt;""),(S201-C201)*E201*100,""))</x:f>
      </x:c>
    </x:row>
    <x:row r="202">
      <x:c r="A202" s="11" t="n"/>
      <x:c r="B202" s="11" t="n"/>
      <x:c r="C202" s="12" t="n"/>
      <x:c r="D202" s="12" t="n"/>
      <x:c r="E202" s="11" t="n"/>
      <x:c r="F202" s="11" t="n"/>
      <x:c r="G202" s="12" t="n"/>
      <x:c r="H202" s="13" t="n"/>
      <x:c r="I202" s="13" t="n"/>
      <x:c r="J202" s="12" t="n"/>
      <x:c r="K202" s="12" t="n"/>
      <x:c r="L202" s="11" t="n"/>
      <x:c r="M202" s="12" t="n"/>
      <x:c r="N202" s="11" t="n"/>
      <x:c r="O202" s="12" t="n"/>
      <x:c r="P202" s="11" t="n"/>
      <x:c r="Q202" s="13" t="n"/>
      <x:c r="R202" s="12" t="n"/>
      <x:c r="S202" s="12" t="n"/>
      <x:c r="T202" s="11" t="n"/>
      <x:c r="U202" s="11" t="n"/>
      <x:c r="V202" s="12" t="str">
        <x:f>IF(OR(B202="Sell Cash-Secured Put",B202="Sell Covered Call"),D202*100*E202,"")</x:f>
      </x:c>
      <x:c r="W202" s="12" t="str">
        <x:f>IF(AND(B202="Sell Cash-Secured Put",P202="Open"),C202*100*E202,"")</x:f>
      </x:c>
      <x:c r="X202" s="14" t="str">
        <x:f>IF(AND(B202="Sell Cash-Secured Put",M202&lt;&gt;""),(M202-C202)/M202,"")</x:f>
      </x:c>
      <x:c r="Y202" s="12" t="str">
        <x:f>IF(B202="Sell Cash-Secured Put",C202-D202,IF(B202="Sell Covered Call",C202+D202,""))</x:f>
      </x:c>
      <x:c r="Z202" s="12" t="str">
        <x:f>IF(OR(P202&lt;&gt;"Open",O202=""),"",IF(B202="Sell Cash-Secured Put",MAX(C202-O202,0)*100*E202,IF(B202="Sell Covered Call",MAX(O202-C202,0)*100*E202,"")))</x:f>
      </x:c>
      <x:c r="AA202" s="12" t="str">
        <x:f>IF(P202&lt;&gt;"Open","",IF(OR(B202="Sell Cash-Secured Put",B202="Sell Covered Call"),V202-Z202-J202-K202,""))</x:f>
      </x:c>
      <x:c r="AB202" s="12" t="n">
        <x:f>IF(P202="Buy to Close",(D202-R202)*100*E202-J202-K202,IF(OR(P202="Assigned",P202="Expired Worthless",P202="Called Away"),V202-J202-K202,0))</x:f>
        <x:v>0</x:v>
      </x:c>
      <x:c r="AC202" s="12" t="str">
        <x:f>IF(AND(P202="Assigned",OR(AD202="",AD202="Holding"),O202&lt;&gt;""),(O202-C202)*100*E202,IF(AND(B202="Own Shares",P202="Open",O202&lt;&gt;""),(O202-G202)*F202,""))</x:f>
      </x:c>
      <x:c r="AD202" s="11" t="n"/>
      <x:c r="AE202" s="11" t="str">
        <x:f>IF(AND(P202="Assigned",OR(AD202="",AD202="Holding")),E202*100,IF(AND(B202="Own Shares",P202="Open"),F202,""))</x:f>
      </x:c>
      <x:c r="AF202" s="12" t="str">
        <x:f>IF(AND(P202="Assigned",OR(AD202="",AD202="Holding")),C202,IF(AND(B202="Own Shares",P202="Open"),G202,""))</x:f>
      </x:c>
      <x:c r="AG202" s="12" t="str">
        <x:f>IF(AND(B202="Own Shares",P202="Sold",S202&lt;&gt;""),(S202-G202)*F202-J202-K202,IF(AND(P202="Assigned",AD202="Sold",S202&lt;&gt;""),(S202-C202)*E202*100,""))</x:f>
      </x:c>
    </x:row>
    <x:row r="203">
      <x:c r="A203" s="11" t="n"/>
      <x:c r="B203" s="11" t="n"/>
      <x:c r="C203" s="12" t="n"/>
      <x:c r="D203" s="12" t="n"/>
      <x:c r="E203" s="11" t="n"/>
      <x:c r="F203" s="11" t="n"/>
      <x:c r="G203" s="12" t="n"/>
      <x:c r="H203" s="13" t="n"/>
      <x:c r="I203" s="13" t="n"/>
      <x:c r="J203" s="12" t="n"/>
      <x:c r="K203" s="12" t="n"/>
      <x:c r="L203" s="11" t="n"/>
      <x:c r="M203" s="12" t="n"/>
      <x:c r="N203" s="11" t="n"/>
      <x:c r="O203" s="12" t="n"/>
      <x:c r="P203" s="11" t="n"/>
      <x:c r="Q203" s="13" t="n"/>
      <x:c r="R203" s="12" t="n"/>
      <x:c r="S203" s="12" t="n"/>
      <x:c r="T203" s="11" t="n"/>
      <x:c r="U203" s="11" t="n"/>
      <x:c r="V203" s="12" t="str">
        <x:f>IF(OR(B203="Sell Cash-Secured Put",B203="Sell Covered Call"),D203*100*E203,"")</x:f>
      </x:c>
      <x:c r="W203" s="12" t="str">
        <x:f>IF(AND(B203="Sell Cash-Secured Put",P203="Open"),C203*100*E203,"")</x:f>
      </x:c>
      <x:c r="X203" s="14" t="str">
        <x:f>IF(AND(B203="Sell Cash-Secured Put",M203&lt;&gt;""),(M203-C203)/M203,"")</x:f>
      </x:c>
      <x:c r="Y203" s="12" t="str">
        <x:f>IF(B203="Sell Cash-Secured Put",C203-D203,IF(B203="Sell Covered Call",C203+D203,""))</x:f>
      </x:c>
      <x:c r="Z203" s="12" t="str">
        <x:f>IF(OR(P203&lt;&gt;"Open",O203=""),"",IF(B203="Sell Cash-Secured Put",MAX(C203-O203,0)*100*E203,IF(B203="Sell Covered Call",MAX(O203-C203,0)*100*E203,"")))</x:f>
      </x:c>
      <x:c r="AA203" s="12" t="str">
        <x:f>IF(P203&lt;&gt;"Open","",IF(OR(B203="Sell Cash-Secured Put",B203="Sell Covered Call"),V203-Z203-J203-K203,""))</x:f>
      </x:c>
      <x:c r="AB203" s="12" t="n">
        <x:f>IF(P203="Buy to Close",(D203-R203)*100*E203-J203-K203,IF(OR(P203="Assigned",P203="Expired Worthless",P203="Called Away"),V203-J203-K203,0))</x:f>
        <x:v>0</x:v>
      </x:c>
      <x:c r="AC203" s="12" t="str">
        <x:f>IF(AND(P203="Assigned",OR(AD203="",AD203="Holding"),O203&lt;&gt;""),(O203-C203)*100*E203,IF(AND(B203="Own Shares",P203="Open",O203&lt;&gt;""),(O203-G203)*F203,""))</x:f>
      </x:c>
      <x:c r="AD203" s="11" t="n"/>
      <x:c r="AE203" s="11" t="str">
        <x:f>IF(AND(P203="Assigned",OR(AD203="",AD203="Holding")),E203*100,IF(AND(B203="Own Shares",P203="Open"),F203,""))</x:f>
      </x:c>
      <x:c r="AF203" s="12" t="str">
        <x:f>IF(AND(P203="Assigned",OR(AD203="",AD203="Holding")),C203,IF(AND(B203="Own Shares",P203="Open"),G203,""))</x:f>
      </x:c>
      <x:c r="AG203" s="12" t="str">
        <x:f>IF(AND(B203="Own Shares",P203="Sold",S203&lt;&gt;""),(S203-G203)*F203-J203-K203,IF(AND(P203="Assigned",AD203="Sold",S203&lt;&gt;""),(S203-C203)*E203*100,""))</x:f>
      </x:c>
    </x:row>
    <x:row r="204">
      <x:c r="A204" s="11" t="n"/>
      <x:c r="B204" s="11" t="n"/>
      <x:c r="C204" s="12" t="n"/>
      <x:c r="D204" s="12" t="n"/>
      <x:c r="E204" s="11" t="n"/>
      <x:c r="F204" s="11" t="n"/>
      <x:c r="G204" s="12" t="n"/>
      <x:c r="H204" s="13" t="n"/>
      <x:c r="I204" s="13" t="n"/>
      <x:c r="J204" s="12" t="n"/>
      <x:c r="K204" s="12" t="n"/>
      <x:c r="L204" s="11" t="n"/>
      <x:c r="M204" s="12" t="n"/>
      <x:c r="N204" s="11" t="n"/>
      <x:c r="O204" s="12" t="n"/>
      <x:c r="P204" s="11" t="n"/>
      <x:c r="Q204" s="13" t="n"/>
      <x:c r="R204" s="12" t="n"/>
      <x:c r="S204" s="12" t="n"/>
      <x:c r="T204" s="11" t="n"/>
      <x:c r="U204" s="11" t="n"/>
      <x:c r="V204" s="12" t="str">
        <x:f>IF(OR(B204="Sell Cash-Secured Put",B204="Sell Covered Call"),D204*100*E204,"")</x:f>
      </x:c>
      <x:c r="W204" s="12" t="str">
        <x:f>IF(AND(B204="Sell Cash-Secured Put",P204="Open"),C204*100*E204,"")</x:f>
      </x:c>
      <x:c r="X204" s="14" t="str">
        <x:f>IF(AND(B204="Sell Cash-Secured Put",M204&lt;&gt;""),(M204-C204)/M204,"")</x:f>
      </x:c>
      <x:c r="Y204" s="12" t="str">
        <x:f>IF(B204="Sell Cash-Secured Put",C204-D204,IF(B204="Sell Covered Call",C204+D204,""))</x:f>
      </x:c>
      <x:c r="Z204" s="12" t="str">
        <x:f>IF(OR(P204&lt;&gt;"Open",O204=""),"",IF(B204="Sell Cash-Secured Put",MAX(C204-O204,0)*100*E204,IF(B204="Sell Covered Call",MAX(O204-C204,0)*100*E204,"")))</x:f>
      </x:c>
      <x:c r="AA204" s="12" t="str">
        <x:f>IF(P204&lt;&gt;"Open","",IF(OR(B204="Sell Cash-Secured Put",B204="Sell Covered Call"),V204-Z204-J204-K204,""))</x:f>
      </x:c>
      <x:c r="AB204" s="12" t="n">
        <x:f>IF(P204="Buy to Close",(D204-R204)*100*E204-J204-K204,IF(OR(P204="Assigned",P204="Expired Worthless",P204="Called Away"),V204-J204-K204,0))</x:f>
        <x:v>0</x:v>
      </x:c>
      <x:c r="AC204" s="12" t="str">
        <x:f>IF(AND(P204="Assigned",OR(AD204="",AD204="Holding"),O204&lt;&gt;""),(O204-C204)*100*E204,IF(AND(B204="Own Shares",P204="Open",O204&lt;&gt;""),(O204-G204)*F204,""))</x:f>
      </x:c>
      <x:c r="AD204" s="11" t="n"/>
      <x:c r="AE204" s="11" t="str">
        <x:f>IF(AND(P204="Assigned",OR(AD204="",AD204="Holding")),E204*100,IF(AND(B204="Own Shares",P204="Open"),F204,""))</x:f>
      </x:c>
      <x:c r="AF204" s="12" t="str">
        <x:f>IF(AND(P204="Assigned",OR(AD204="",AD204="Holding")),C204,IF(AND(B204="Own Shares",P204="Open"),G204,""))</x:f>
      </x:c>
      <x:c r="AG204" s="12" t="str">
        <x:f>IF(AND(B204="Own Shares",P204="Sold",S204&lt;&gt;""),(S204-G204)*F204-J204-K204,IF(AND(P204="Assigned",AD204="Sold",S204&lt;&gt;""),(S204-C204)*E204*100,""))</x:f>
      </x:c>
    </x:row>
    <x:row r="205">
      <x:c r="A205" s="11" t="n"/>
      <x:c r="B205" s="11" t="n"/>
      <x:c r="C205" s="12" t="n"/>
      <x:c r="D205" s="12" t="n"/>
      <x:c r="E205" s="11" t="n"/>
      <x:c r="F205" s="11" t="n"/>
      <x:c r="G205" s="12" t="n"/>
      <x:c r="H205" s="13" t="n"/>
      <x:c r="I205" s="13" t="n"/>
      <x:c r="J205" s="12" t="n"/>
      <x:c r="K205" s="12" t="n"/>
      <x:c r="L205" s="11" t="n"/>
      <x:c r="M205" s="12" t="n"/>
      <x:c r="N205" s="11" t="n"/>
      <x:c r="O205" s="12" t="n"/>
      <x:c r="P205" s="11" t="n"/>
      <x:c r="Q205" s="13" t="n"/>
      <x:c r="R205" s="12" t="n"/>
      <x:c r="S205" s="12" t="n"/>
      <x:c r="T205" s="11" t="n"/>
      <x:c r="U205" s="11" t="n"/>
      <x:c r="V205" s="12" t="str">
        <x:f>IF(OR(B205="Sell Cash-Secured Put",B205="Sell Covered Call"),D205*100*E205,"")</x:f>
      </x:c>
      <x:c r="W205" s="12" t="str">
        <x:f>IF(AND(B205="Sell Cash-Secured Put",P205="Open"),C205*100*E205,"")</x:f>
      </x:c>
      <x:c r="X205" s="14" t="str">
        <x:f>IF(AND(B205="Sell Cash-Secured Put",M205&lt;&gt;""),(M205-C205)/M205,"")</x:f>
      </x:c>
      <x:c r="Y205" s="12" t="str">
        <x:f>IF(B205="Sell Cash-Secured Put",C205-D205,IF(B205="Sell Covered Call",C205+D205,""))</x:f>
      </x:c>
      <x:c r="Z205" s="12" t="str">
        <x:f>IF(OR(P205&lt;&gt;"Open",O205=""),"",IF(B205="Sell Cash-Secured Put",MAX(C205-O205,0)*100*E205,IF(B205="Sell Covered Call",MAX(O205-C205,0)*100*E205,"")))</x:f>
      </x:c>
      <x:c r="AA205" s="12" t="str">
        <x:f>IF(P205&lt;&gt;"Open","",IF(OR(B205="Sell Cash-Secured Put",B205="Sell Covered Call"),V205-Z205-J205-K205,""))</x:f>
      </x:c>
      <x:c r="AB205" s="12" t="n">
        <x:f>IF(P205="Buy to Close",(D205-R205)*100*E205-J205-K205,IF(OR(P205="Assigned",P205="Expired Worthless",P205="Called Away"),V205-J205-K205,0))</x:f>
        <x:v>0</x:v>
      </x:c>
      <x:c r="AC205" s="12" t="str">
        <x:f>IF(AND(P205="Assigned",OR(AD205="",AD205="Holding"),O205&lt;&gt;""),(O205-C205)*100*E205,IF(AND(B205="Own Shares",P205="Open",O205&lt;&gt;""),(O205-G205)*F205,""))</x:f>
      </x:c>
      <x:c r="AD205" s="11" t="n"/>
      <x:c r="AE205" s="11" t="str">
        <x:f>IF(AND(P205="Assigned",OR(AD205="",AD205="Holding")),E205*100,IF(AND(B205="Own Shares",P205="Open"),F205,""))</x:f>
      </x:c>
      <x:c r="AF205" s="12" t="str">
        <x:f>IF(AND(P205="Assigned",OR(AD205="",AD205="Holding")),C205,IF(AND(B205="Own Shares",P205="Open"),G205,""))</x:f>
      </x:c>
      <x:c r="AG205" s="12" t="str">
        <x:f>IF(AND(B205="Own Shares",P205="Sold",S205&lt;&gt;""),(S205-G205)*F205-J205-K205,IF(AND(P205="Assigned",AD205="Sold",S205&lt;&gt;""),(S205-C205)*E205*100,""))</x:f>
      </x:c>
    </x:row>
    <x:row r="206">
      <x:c r="A206" s="11" t="n"/>
      <x:c r="B206" s="11" t="n"/>
      <x:c r="C206" s="12" t="n"/>
      <x:c r="D206" s="12" t="n"/>
      <x:c r="E206" s="11" t="n"/>
      <x:c r="F206" s="11" t="n"/>
      <x:c r="G206" s="12" t="n"/>
      <x:c r="H206" s="13" t="n"/>
      <x:c r="I206" s="13" t="n"/>
      <x:c r="J206" s="12" t="n"/>
      <x:c r="K206" s="12" t="n"/>
      <x:c r="L206" s="11" t="n"/>
      <x:c r="M206" s="12" t="n"/>
      <x:c r="N206" s="11" t="n"/>
      <x:c r="O206" s="12" t="n"/>
      <x:c r="P206" s="11" t="n"/>
      <x:c r="Q206" s="13" t="n"/>
      <x:c r="R206" s="12" t="n"/>
      <x:c r="S206" s="12" t="n"/>
      <x:c r="T206" s="11" t="n"/>
      <x:c r="U206" s="11" t="n"/>
      <x:c r="V206" s="12" t="str">
        <x:f>IF(OR(B206="Sell Cash-Secured Put",B206="Sell Covered Call"),D206*100*E206,"")</x:f>
      </x:c>
      <x:c r="W206" s="12" t="str">
        <x:f>IF(AND(B206="Sell Cash-Secured Put",P206="Open"),C206*100*E206,"")</x:f>
      </x:c>
      <x:c r="X206" s="14" t="str">
        <x:f>IF(AND(B206="Sell Cash-Secured Put",M206&lt;&gt;""),(M206-C206)/M206,"")</x:f>
      </x:c>
      <x:c r="Y206" s="12" t="str">
        <x:f>IF(B206="Sell Cash-Secured Put",C206-D206,IF(B206="Sell Covered Call",C206+D206,""))</x:f>
      </x:c>
      <x:c r="Z206" s="12" t="str">
        <x:f>IF(OR(P206&lt;&gt;"Open",O206=""),"",IF(B206="Sell Cash-Secured Put",MAX(C206-O206,0)*100*E206,IF(B206="Sell Covered Call",MAX(O206-C206,0)*100*E206,"")))</x:f>
      </x:c>
      <x:c r="AA206" s="12" t="str">
        <x:f>IF(P206&lt;&gt;"Open","",IF(OR(B206="Sell Cash-Secured Put",B206="Sell Covered Call"),V206-Z206-J206-K206,""))</x:f>
      </x:c>
      <x:c r="AB206" s="12" t="n">
        <x:f>IF(P206="Buy to Close",(D206-R206)*100*E206-J206-K206,IF(OR(P206="Assigned",P206="Expired Worthless",P206="Called Away"),V206-J206-K206,0))</x:f>
        <x:v>0</x:v>
      </x:c>
      <x:c r="AC206" s="12" t="str">
        <x:f>IF(AND(P206="Assigned",OR(AD206="",AD206="Holding"),O206&lt;&gt;""),(O206-C206)*100*E206,IF(AND(B206="Own Shares",P206="Open",O206&lt;&gt;""),(O206-G206)*F206,""))</x:f>
      </x:c>
      <x:c r="AD206" s="11" t="n"/>
      <x:c r="AE206" s="11" t="str">
        <x:f>IF(AND(P206="Assigned",OR(AD206="",AD206="Holding")),E206*100,IF(AND(B206="Own Shares",P206="Open"),F206,""))</x:f>
      </x:c>
      <x:c r="AF206" s="12" t="str">
        <x:f>IF(AND(P206="Assigned",OR(AD206="",AD206="Holding")),C206,IF(AND(B206="Own Shares",P206="Open"),G206,""))</x:f>
      </x:c>
      <x:c r="AG206" s="12" t="str">
        <x:f>IF(AND(B206="Own Shares",P206="Sold",S206&lt;&gt;""),(S206-G206)*F206-J206-K206,IF(AND(P206="Assigned",AD206="Sold",S206&lt;&gt;""),(S206-C206)*E206*100,""))</x:f>
      </x:c>
    </x:row>
    <x:row r="207">
      <x:c r="A207" s="11" t="n"/>
      <x:c r="B207" s="11" t="n"/>
      <x:c r="C207" s="12" t="n"/>
      <x:c r="D207" s="12" t="n"/>
      <x:c r="E207" s="11" t="n"/>
      <x:c r="F207" s="11" t="n"/>
      <x:c r="G207" s="12" t="n"/>
      <x:c r="H207" s="13" t="n"/>
      <x:c r="I207" s="13" t="n"/>
      <x:c r="J207" s="12" t="n"/>
      <x:c r="K207" s="12" t="n"/>
      <x:c r="L207" s="11" t="n"/>
      <x:c r="M207" s="12" t="n"/>
      <x:c r="N207" s="11" t="n"/>
      <x:c r="O207" s="12" t="n"/>
      <x:c r="P207" s="11" t="n"/>
      <x:c r="Q207" s="13" t="n"/>
      <x:c r="R207" s="12" t="n"/>
      <x:c r="S207" s="12" t="n"/>
      <x:c r="T207" s="11" t="n"/>
      <x:c r="U207" s="11" t="n"/>
      <x:c r="V207" s="12" t="str">
        <x:f>IF(OR(B207="Sell Cash-Secured Put",B207="Sell Covered Call"),D207*100*E207,"")</x:f>
      </x:c>
      <x:c r="W207" s="12" t="str">
        <x:f>IF(AND(B207="Sell Cash-Secured Put",P207="Open"),C207*100*E207,"")</x:f>
      </x:c>
      <x:c r="X207" s="14" t="str">
        <x:f>IF(AND(B207="Sell Cash-Secured Put",M207&lt;&gt;""),(M207-C207)/M207,"")</x:f>
      </x:c>
      <x:c r="Y207" s="12" t="str">
        <x:f>IF(B207="Sell Cash-Secured Put",C207-D207,IF(B207="Sell Covered Call",C207+D207,""))</x:f>
      </x:c>
      <x:c r="Z207" s="12" t="str">
        <x:f>IF(OR(P207&lt;&gt;"Open",O207=""),"",IF(B207="Sell Cash-Secured Put",MAX(C207-O207,0)*100*E207,IF(B207="Sell Covered Call",MAX(O207-C207,0)*100*E207,"")))</x:f>
      </x:c>
      <x:c r="AA207" s="12" t="str">
        <x:f>IF(P207&lt;&gt;"Open","",IF(OR(B207="Sell Cash-Secured Put",B207="Sell Covered Call"),V207-Z207-J207-K207,""))</x:f>
      </x:c>
      <x:c r="AB207" s="12" t="n">
        <x:f>IF(P207="Buy to Close",(D207-R207)*100*E207-J207-K207,IF(OR(P207="Assigned",P207="Expired Worthless",P207="Called Away"),V207-J207-K207,0))</x:f>
        <x:v>0</x:v>
      </x:c>
      <x:c r="AC207" s="12" t="str">
        <x:f>IF(AND(P207="Assigned",OR(AD207="",AD207="Holding"),O207&lt;&gt;""),(O207-C207)*100*E207,IF(AND(B207="Own Shares",P207="Open",O207&lt;&gt;""),(O207-G207)*F207,""))</x:f>
      </x:c>
      <x:c r="AD207" s="11" t="n"/>
      <x:c r="AE207" s="11" t="str">
        <x:f>IF(AND(P207="Assigned",OR(AD207="",AD207="Holding")),E207*100,IF(AND(B207="Own Shares",P207="Open"),F207,""))</x:f>
      </x:c>
      <x:c r="AF207" s="12" t="str">
        <x:f>IF(AND(P207="Assigned",OR(AD207="",AD207="Holding")),C207,IF(AND(B207="Own Shares",P207="Open"),G207,""))</x:f>
      </x:c>
      <x:c r="AG207" s="12" t="str">
        <x:f>IF(AND(B207="Own Shares",P207="Sold",S207&lt;&gt;""),(S207-G207)*F207-J207-K207,IF(AND(P207="Assigned",AD207="Sold",S207&lt;&gt;""),(S207-C207)*E207*100,""))</x:f>
      </x:c>
    </x:row>
    <x:row r="208">
      <x:c r="A208" s="11" t="n"/>
      <x:c r="B208" s="11" t="n"/>
      <x:c r="C208" s="12" t="n"/>
      <x:c r="D208" s="12" t="n"/>
      <x:c r="E208" s="11" t="n"/>
      <x:c r="F208" s="11" t="n"/>
      <x:c r="G208" s="12" t="n"/>
      <x:c r="H208" s="13" t="n"/>
      <x:c r="I208" s="13" t="n"/>
      <x:c r="J208" s="12" t="n"/>
      <x:c r="K208" s="12" t="n"/>
      <x:c r="L208" s="11" t="n"/>
      <x:c r="M208" s="12" t="n"/>
      <x:c r="N208" s="11" t="n"/>
      <x:c r="O208" s="12" t="n"/>
      <x:c r="P208" s="11" t="n"/>
      <x:c r="Q208" s="13" t="n"/>
      <x:c r="R208" s="12" t="n"/>
      <x:c r="S208" s="12" t="n"/>
      <x:c r="T208" s="11" t="n"/>
      <x:c r="U208" s="11" t="n"/>
      <x:c r="V208" s="12" t="str">
        <x:f>IF(OR(B208="Sell Cash-Secured Put",B208="Sell Covered Call"),D208*100*E208,"")</x:f>
      </x:c>
      <x:c r="W208" s="12" t="str">
        <x:f>IF(AND(B208="Sell Cash-Secured Put",P208="Open"),C208*100*E208,"")</x:f>
      </x:c>
      <x:c r="X208" s="14" t="str">
        <x:f>IF(AND(B208="Sell Cash-Secured Put",M208&lt;&gt;""),(M208-C208)/M208,"")</x:f>
      </x:c>
      <x:c r="Y208" s="12" t="str">
        <x:f>IF(B208="Sell Cash-Secured Put",C208-D208,IF(B208="Sell Covered Call",C208+D208,""))</x:f>
      </x:c>
      <x:c r="Z208" s="12" t="str">
        <x:f>IF(OR(P208&lt;&gt;"Open",O208=""),"",IF(B208="Sell Cash-Secured Put",MAX(C208-O208,0)*100*E208,IF(B208="Sell Covered Call",MAX(O208-C208,0)*100*E208,"")))</x:f>
      </x:c>
      <x:c r="AA208" s="12" t="str">
        <x:f>IF(P208&lt;&gt;"Open","",IF(OR(B208="Sell Cash-Secured Put",B208="Sell Covered Call"),V208-Z208-J208-K208,""))</x:f>
      </x:c>
      <x:c r="AB208" s="12" t="n">
        <x:f>IF(P208="Buy to Close",(D208-R208)*100*E208-J208-K208,IF(OR(P208="Assigned",P208="Expired Worthless",P208="Called Away"),V208-J208-K208,0))</x:f>
        <x:v>0</x:v>
      </x:c>
      <x:c r="AC208" s="12" t="str">
        <x:f>IF(AND(P208="Assigned",OR(AD208="",AD208="Holding"),O208&lt;&gt;""),(O208-C208)*100*E208,IF(AND(B208="Own Shares",P208="Open",O208&lt;&gt;""),(O208-G208)*F208,""))</x:f>
      </x:c>
      <x:c r="AD208" s="11" t="n"/>
      <x:c r="AE208" s="11" t="str">
        <x:f>IF(AND(P208="Assigned",OR(AD208="",AD208="Holding")),E208*100,IF(AND(B208="Own Shares",P208="Open"),F208,""))</x:f>
      </x:c>
      <x:c r="AF208" s="12" t="str">
        <x:f>IF(AND(P208="Assigned",OR(AD208="",AD208="Holding")),C208,IF(AND(B208="Own Shares",P208="Open"),G208,""))</x:f>
      </x:c>
      <x:c r="AG208" s="12" t="str">
        <x:f>IF(AND(B208="Own Shares",P208="Sold",S208&lt;&gt;""),(S208-G208)*F208-J208-K208,IF(AND(P208="Assigned",AD208="Sold",S208&lt;&gt;""),(S208-C208)*E208*100,""))</x:f>
      </x:c>
    </x:row>
    <x:row r="209">
      <x:c r="A209" s="11" t="n"/>
      <x:c r="B209" s="11" t="n"/>
      <x:c r="C209" s="12" t="n"/>
      <x:c r="D209" s="12" t="n"/>
      <x:c r="E209" s="11" t="n"/>
      <x:c r="F209" s="11" t="n"/>
      <x:c r="G209" s="12" t="n"/>
      <x:c r="H209" s="13" t="n"/>
      <x:c r="I209" s="13" t="n"/>
      <x:c r="J209" s="12" t="n"/>
      <x:c r="K209" s="12" t="n"/>
      <x:c r="L209" s="11" t="n"/>
      <x:c r="M209" s="12" t="n"/>
      <x:c r="N209" s="11" t="n"/>
      <x:c r="O209" s="12" t="n"/>
      <x:c r="P209" s="11" t="n"/>
      <x:c r="Q209" s="13" t="n"/>
      <x:c r="R209" s="12" t="n"/>
      <x:c r="S209" s="12" t="n"/>
      <x:c r="T209" s="11" t="n"/>
      <x:c r="U209" s="11" t="n"/>
      <x:c r="V209" s="12" t="str">
        <x:f>IF(OR(B209="Sell Cash-Secured Put",B209="Sell Covered Call"),D209*100*E209,"")</x:f>
      </x:c>
      <x:c r="W209" s="12" t="str">
        <x:f>IF(AND(B209="Sell Cash-Secured Put",P209="Open"),C209*100*E209,"")</x:f>
      </x:c>
      <x:c r="X209" s="14" t="str">
        <x:f>IF(AND(B209="Sell Cash-Secured Put",M209&lt;&gt;""),(M209-C209)/M209,"")</x:f>
      </x:c>
      <x:c r="Y209" s="12" t="str">
        <x:f>IF(B209="Sell Cash-Secured Put",C209-D209,IF(B209="Sell Covered Call",C209+D209,""))</x:f>
      </x:c>
      <x:c r="Z209" s="12" t="str">
        <x:f>IF(OR(P209&lt;&gt;"Open",O209=""),"",IF(B209="Sell Cash-Secured Put",MAX(C209-O209,0)*100*E209,IF(B209="Sell Covered Call",MAX(O209-C209,0)*100*E209,"")))</x:f>
      </x:c>
      <x:c r="AA209" s="12" t="str">
        <x:f>IF(P209&lt;&gt;"Open","",IF(OR(B209="Sell Cash-Secured Put",B209="Sell Covered Call"),V209-Z209-J209-K209,""))</x:f>
      </x:c>
      <x:c r="AB209" s="12" t="n">
        <x:f>IF(P209="Buy to Close",(D209-R209)*100*E209-J209-K209,IF(OR(P209="Assigned",P209="Expired Worthless",P209="Called Away"),V209-J209-K209,0))</x:f>
        <x:v>0</x:v>
      </x:c>
      <x:c r="AC209" s="12" t="str">
        <x:f>IF(AND(P209="Assigned",OR(AD209="",AD209="Holding"),O209&lt;&gt;""),(O209-C209)*100*E209,IF(AND(B209="Own Shares",P209="Open",O209&lt;&gt;""),(O209-G209)*F209,""))</x:f>
      </x:c>
      <x:c r="AD209" s="11" t="n"/>
      <x:c r="AE209" s="11" t="str">
        <x:f>IF(AND(P209="Assigned",OR(AD209="",AD209="Holding")),E209*100,IF(AND(B209="Own Shares",P209="Open"),F209,""))</x:f>
      </x:c>
      <x:c r="AF209" s="12" t="str">
        <x:f>IF(AND(P209="Assigned",OR(AD209="",AD209="Holding")),C209,IF(AND(B209="Own Shares",P209="Open"),G209,""))</x:f>
      </x:c>
      <x:c r="AG209" s="12" t="str">
        <x:f>IF(AND(B209="Own Shares",P209="Sold",S209&lt;&gt;""),(S209-G209)*F209-J209-K209,IF(AND(P209="Assigned",AD209="Sold",S209&lt;&gt;""),(S209-C209)*E209*100,""))</x:f>
      </x:c>
    </x:row>
    <x:row r="210">
      <x:c r="A210" s="11" t="n"/>
      <x:c r="B210" s="11" t="n"/>
      <x:c r="C210" s="12" t="n"/>
      <x:c r="D210" s="12" t="n"/>
      <x:c r="E210" s="11" t="n"/>
      <x:c r="F210" s="11" t="n"/>
      <x:c r="G210" s="12" t="n"/>
      <x:c r="H210" s="13" t="n"/>
      <x:c r="I210" s="13" t="n"/>
      <x:c r="J210" s="12" t="n"/>
      <x:c r="K210" s="12" t="n"/>
      <x:c r="L210" s="11" t="n"/>
      <x:c r="M210" s="12" t="n"/>
      <x:c r="N210" s="11" t="n"/>
      <x:c r="O210" s="12" t="n"/>
      <x:c r="P210" s="11" t="n"/>
      <x:c r="Q210" s="13" t="n"/>
      <x:c r="R210" s="12" t="n"/>
      <x:c r="S210" s="12" t="n"/>
      <x:c r="T210" s="11" t="n"/>
      <x:c r="U210" s="11" t="n"/>
      <x:c r="V210" s="12" t="str">
        <x:f>IF(OR(B210="Sell Cash-Secured Put",B210="Sell Covered Call"),D210*100*E210,"")</x:f>
      </x:c>
      <x:c r="W210" s="12" t="str">
        <x:f>IF(AND(B210="Sell Cash-Secured Put",P210="Open"),C210*100*E210,"")</x:f>
      </x:c>
      <x:c r="X210" s="14" t="str">
        <x:f>IF(AND(B210="Sell Cash-Secured Put",M210&lt;&gt;""),(M210-C210)/M210,"")</x:f>
      </x:c>
      <x:c r="Y210" s="12" t="str">
        <x:f>IF(B210="Sell Cash-Secured Put",C210-D210,IF(B210="Sell Covered Call",C210+D210,""))</x:f>
      </x:c>
      <x:c r="Z210" s="12" t="str">
        <x:f>IF(OR(P210&lt;&gt;"Open",O210=""),"",IF(B210="Sell Cash-Secured Put",MAX(C210-O210,0)*100*E210,IF(B210="Sell Covered Call",MAX(O210-C210,0)*100*E210,"")))</x:f>
      </x:c>
      <x:c r="AA210" s="12" t="str">
        <x:f>IF(P210&lt;&gt;"Open","",IF(OR(B210="Sell Cash-Secured Put",B210="Sell Covered Call"),V210-Z210-J210-K210,""))</x:f>
      </x:c>
      <x:c r="AB210" s="12" t="n">
        <x:f>IF(P210="Buy to Close",(D210-R210)*100*E210-J210-K210,IF(OR(P210="Assigned",P210="Expired Worthless",P210="Called Away"),V210-J210-K210,0))</x:f>
        <x:v>0</x:v>
      </x:c>
      <x:c r="AC210" s="12" t="str">
        <x:f>IF(AND(P210="Assigned",OR(AD210="",AD210="Holding"),O210&lt;&gt;""),(O210-C210)*100*E210,IF(AND(B210="Own Shares",P210="Open",O210&lt;&gt;""),(O210-G210)*F210,""))</x:f>
      </x:c>
      <x:c r="AD210" s="11" t="n"/>
      <x:c r="AE210" s="11" t="str">
        <x:f>IF(AND(P210="Assigned",OR(AD210="",AD210="Holding")),E210*100,IF(AND(B210="Own Shares",P210="Open"),F210,""))</x:f>
      </x:c>
      <x:c r="AF210" s="12" t="str">
        <x:f>IF(AND(P210="Assigned",OR(AD210="",AD210="Holding")),C210,IF(AND(B210="Own Shares",P210="Open"),G210,""))</x:f>
      </x:c>
      <x:c r="AG210" s="12" t="str">
        <x:f>IF(AND(B210="Own Shares",P210="Sold",S210&lt;&gt;""),(S210-G210)*F210-J210-K210,IF(AND(P210="Assigned",AD210="Sold",S210&lt;&gt;""),(S210-C210)*E210*100,""))</x:f>
      </x:c>
    </x:row>
    <x:row r="211">
      <x:c r="A211" s="11" t="n"/>
      <x:c r="B211" s="11" t="n"/>
      <x:c r="C211" s="12" t="n"/>
      <x:c r="D211" s="12" t="n"/>
      <x:c r="E211" s="11" t="n"/>
      <x:c r="F211" s="11" t="n"/>
      <x:c r="G211" s="12" t="n"/>
      <x:c r="H211" s="13" t="n"/>
      <x:c r="I211" s="13" t="n"/>
      <x:c r="J211" s="12" t="n"/>
      <x:c r="K211" s="12" t="n"/>
      <x:c r="L211" s="11" t="n"/>
      <x:c r="M211" s="12" t="n"/>
      <x:c r="N211" s="11" t="n"/>
      <x:c r="O211" s="12" t="n"/>
      <x:c r="P211" s="11" t="n"/>
      <x:c r="Q211" s="13" t="n"/>
      <x:c r="R211" s="12" t="n"/>
      <x:c r="S211" s="12" t="n"/>
      <x:c r="T211" s="11" t="n"/>
      <x:c r="U211" s="11" t="n"/>
      <x:c r="V211" s="12" t="str">
        <x:f>IF(OR(B211="Sell Cash-Secured Put",B211="Sell Covered Call"),D211*100*E211,"")</x:f>
      </x:c>
      <x:c r="W211" s="12" t="str">
        <x:f>IF(AND(B211="Sell Cash-Secured Put",P211="Open"),C211*100*E211,"")</x:f>
      </x:c>
      <x:c r="X211" s="14" t="str">
        <x:f>IF(AND(B211="Sell Cash-Secured Put",M211&lt;&gt;""),(M211-C211)/M211,"")</x:f>
      </x:c>
      <x:c r="Y211" s="12" t="str">
        <x:f>IF(B211="Sell Cash-Secured Put",C211-D211,IF(B211="Sell Covered Call",C211+D211,""))</x:f>
      </x:c>
      <x:c r="Z211" s="12" t="str">
        <x:f>IF(OR(P211&lt;&gt;"Open",O211=""),"",IF(B211="Sell Cash-Secured Put",MAX(C211-O211,0)*100*E211,IF(B211="Sell Covered Call",MAX(O211-C211,0)*100*E211,"")))</x:f>
      </x:c>
      <x:c r="AA211" s="12" t="str">
        <x:f>IF(P211&lt;&gt;"Open","",IF(OR(B211="Sell Cash-Secured Put",B211="Sell Covered Call"),V211-Z211-J211-K211,""))</x:f>
      </x:c>
      <x:c r="AB211" s="12" t="n">
        <x:f>IF(P211="Buy to Close",(D211-R211)*100*E211-J211-K211,IF(OR(P211="Assigned",P211="Expired Worthless",P211="Called Away"),V211-J211-K211,0))</x:f>
        <x:v>0</x:v>
      </x:c>
      <x:c r="AC211" s="12" t="str">
        <x:f>IF(AND(P211="Assigned",OR(AD211="",AD211="Holding"),O211&lt;&gt;""),(O211-C211)*100*E211,IF(AND(B211="Own Shares",P211="Open",O211&lt;&gt;""),(O211-G211)*F211,""))</x:f>
      </x:c>
      <x:c r="AD211" s="11" t="n"/>
      <x:c r="AE211" s="11" t="str">
        <x:f>IF(AND(P211="Assigned",OR(AD211="",AD211="Holding")),E211*100,IF(AND(B211="Own Shares",P211="Open"),F211,""))</x:f>
      </x:c>
      <x:c r="AF211" s="12" t="str">
        <x:f>IF(AND(P211="Assigned",OR(AD211="",AD211="Holding")),C211,IF(AND(B211="Own Shares",P211="Open"),G211,""))</x:f>
      </x:c>
      <x:c r="AG211" s="12" t="str">
        <x:f>IF(AND(B211="Own Shares",P211="Sold",S211&lt;&gt;""),(S211-G211)*F211-J211-K211,IF(AND(P211="Assigned",AD211="Sold",S211&lt;&gt;""),(S211-C211)*E211*100,""))</x:f>
      </x:c>
    </x:row>
    <x:row r="212">
      <x:c r="A212" s="11" t="n"/>
      <x:c r="B212" s="11" t="n"/>
      <x:c r="C212" s="12" t="n"/>
      <x:c r="D212" s="12" t="n"/>
      <x:c r="E212" s="11" t="n"/>
      <x:c r="F212" s="11" t="n"/>
      <x:c r="G212" s="12" t="n"/>
      <x:c r="H212" s="13" t="n"/>
      <x:c r="I212" s="13" t="n"/>
      <x:c r="J212" s="12" t="n"/>
      <x:c r="K212" s="12" t="n"/>
      <x:c r="L212" s="11" t="n"/>
      <x:c r="M212" s="12" t="n"/>
      <x:c r="N212" s="11" t="n"/>
      <x:c r="O212" s="12" t="n"/>
      <x:c r="P212" s="11" t="n"/>
      <x:c r="Q212" s="13" t="n"/>
      <x:c r="R212" s="12" t="n"/>
      <x:c r="S212" s="12" t="n"/>
      <x:c r="T212" s="11" t="n"/>
      <x:c r="U212" s="11" t="n"/>
      <x:c r="V212" s="12" t="str">
        <x:f>IF(OR(B212="Sell Cash-Secured Put",B212="Sell Covered Call"),D212*100*E212,"")</x:f>
      </x:c>
      <x:c r="W212" s="12" t="str">
        <x:f>IF(AND(B212="Sell Cash-Secured Put",P212="Open"),C212*100*E212,"")</x:f>
      </x:c>
      <x:c r="X212" s="14" t="str">
        <x:f>IF(AND(B212="Sell Cash-Secured Put",M212&lt;&gt;""),(M212-C212)/M212,"")</x:f>
      </x:c>
      <x:c r="Y212" s="12" t="str">
        <x:f>IF(B212="Sell Cash-Secured Put",C212-D212,IF(B212="Sell Covered Call",C212+D212,""))</x:f>
      </x:c>
      <x:c r="Z212" s="12" t="str">
        <x:f>IF(OR(P212&lt;&gt;"Open",O212=""),"",IF(B212="Sell Cash-Secured Put",MAX(C212-O212,0)*100*E212,IF(B212="Sell Covered Call",MAX(O212-C212,0)*100*E212,"")))</x:f>
      </x:c>
      <x:c r="AA212" s="12" t="str">
        <x:f>IF(P212&lt;&gt;"Open","",IF(OR(B212="Sell Cash-Secured Put",B212="Sell Covered Call"),V212-Z212-J212-K212,""))</x:f>
      </x:c>
      <x:c r="AB212" s="12" t="n">
        <x:f>IF(P212="Buy to Close",(D212-R212)*100*E212-J212-K212,IF(OR(P212="Assigned",P212="Expired Worthless",P212="Called Away"),V212-J212-K212,0))</x:f>
        <x:v>0</x:v>
      </x:c>
      <x:c r="AC212" s="12" t="str">
        <x:f>IF(AND(P212="Assigned",OR(AD212="",AD212="Holding"),O212&lt;&gt;""),(O212-C212)*100*E212,IF(AND(B212="Own Shares",P212="Open",O212&lt;&gt;""),(O212-G212)*F212,""))</x:f>
      </x:c>
      <x:c r="AD212" s="11" t="n"/>
      <x:c r="AE212" s="11" t="str">
        <x:f>IF(AND(P212="Assigned",OR(AD212="",AD212="Holding")),E212*100,IF(AND(B212="Own Shares",P212="Open"),F212,""))</x:f>
      </x:c>
      <x:c r="AF212" s="12" t="str">
        <x:f>IF(AND(P212="Assigned",OR(AD212="",AD212="Holding")),C212,IF(AND(B212="Own Shares",P212="Open"),G212,""))</x:f>
      </x:c>
      <x:c r="AG212" s="12" t="str">
        <x:f>IF(AND(B212="Own Shares",P212="Sold",S212&lt;&gt;""),(S212-G212)*F212-J212-K212,IF(AND(P212="Assigned",AD212="Sold",S212&lt;&gt;""),(S212-C212)*E212*100,""))</x:f>
      </x:c>
    </x:row>
    <x:row r="213">
      <x:c r="A213" s="11" t="n"/>
      <x:c r="B213" s="11" t="n"/>
      <x:c r="C213" s="12" t="n"/>
      <x:c r="D213" s="12" t="n"/>
      <x:c r="E213" s="11" t="n"/>
      <x:c r="F213" s="11" t="n"/>
      <x:c r="G213" s="12" t="n"/>
      <x:c r="H213" s="13" t="n"/>
      <x:c r="I213" s="13" t="n"/>
      <x:c r="J213" s="12" t="n"/>
      <x:c r="K213" s="12" t="n"/>
      <x:c r="L213" s="11" t="n"/>
      <x:c r="M213" s="12" t="n"/>
      <x:c r="N213" s="11" t="n"/>
      <x:c r="O213" s="12" t="n"/>
      <x:c r="P213" s="11" t="n"/>
      <x:c r="Q213" s="13" t="n"/>
      <x:c r="R213" s="12" t="n"/>
      <x:c r="S213" s="12" t="n"/>
      <x:c r="T213" s="11" t="n"/>
      <x:c r="U213" s="11" t="n"/>
      <x:c r="V213" s="12" t="str">
        <x:f>IF(OR(B213="Sell Cash-Secured Put",B213="Sell Covered Call"),D213*100*E213,"")</x:f>
      </x:c>
      <x:c r="W213" s="12" t="str">
        <x:f>IF(AND(B213="Sell Cash-Secured Put",P213="Open"),C213*100*E213,"")</x:f>
      </x:c>
      <x:c r="X213" s="14" t="str">
        <x:f>IF(AND(B213="Sell Cash-Secured Put",M213&lt;&gt;""),(M213-C213)/M213,"")</x:f>
      </x:c>
      <x:c r="Y213" s="12" t="str">
        <x:f>IF(B213="Sell Cash-Secured Put",C213-D213,IF(B213="Sell Covered Call",C213+D213,""))</x:f>
      </x:c>
      <x:c r="Z213" s="12" t="str">
        <x:f>IF(OR(P213&lt;&gt;"Open",O213=""),"",IF(B213="Sell Cash-Secured Put",MAX(C213-O213,0)*100*E213,IF(B213="Sell Covered Call",MAX(O213-C213,0)*100*E213,"")))</x:f>
      </x:c>
      <x:c r="AA213" s="12" t="str">
        <x:f>IF(P213&lt;&gt;"Open","",IF(OR(B213="Sell Cash-Secured Put",B213="Sell Covered Call"),V213-Z213-J213-K213,""))</x:f>
      </x:c>
      <x:c r="AB213" s="12" t="n">
        <x:f>IF(P213="Buy to Close",(D213-R213)*100*E213-J213-K213,IF(OR(P213="Assigned",P213="Expired Worthless",P213="Called Away"),V213-J213-K213,0))</x:f>
        <x:v>0</x:v>
      </x:c>
      <x:c r="AC213" s="12" t="str">
        <x:f>IF(AND(P213="Assigned",OR(AD213="",AD213="Holding"),O213&lt;&gt;""),(O213-C213)*100*E213,IF(AND(B213="Own Shares",P213="Open",O213&lt;&gt;""),(O213-G213)*F213,""))</x:f>
      </x:c>
      <x:c r="AD213" s="11" t="n"/>
      <x:c r="AE213" s="11" t="str">
        <x:f>IF(AND(P213="Assigned",OR(AD213="",AD213="Holding")),E213*100,IF(AND(B213="Own Shares",P213="Open"),F213,""))</x:f>
      </x:c>
      <x:c r="AF213" s="12" t="str">
        <x:f>IF(AND(P213="Assigned",OR(AD213="",AD213="Holding")),C213,IF(AND(B213="Own Shares",P213="Open"),G213,""))</x:f>
      </x:c>
      <x:c r="AG213" s="12" t="str">
        <x:f>IF(AND(B213="Own Shares",P213="Sold",S213&lt;&gt;""),(S213-G213)*F213-J213-K213,IF(AND(P213="Assigned",AD213="Sold",S213&lt;&gt;""),(S213-C213)*E213*100,""))</x:f>
      </x:c>
    </x:row>
    <x:row r="214">
      <x:c r="A214" s="11" t="n"/>
      <x:c r="B214" s="11" t="n"/>
      <x:c r="C214" s="12" t="n"/>
      <x:c r="D214" s="12" t="n"/>
      <x:c r="E214" s="11" t="n"/>
      <x:c r="F214" s="11" t="n"/>
      <x:c r="G214" s="12" t="n"/>
      <x:c r="H214" s="13" t="n"/>
      <x:c r="I214" s="13" t="n"/>
      <x:c r="J214" s="12" t="n"/>
      <x:c r="K214" s="12" t="n"/>
      <x:c r="L214" s="11" t="n"/>
      <x:c r="M214" s="12" t="n"/>
      <x:c r="N214" s="11" t="n"/>
      <x:c r="O214" s="12" t="n"/>
      <x:c r="P214" s="11" t="n"/>
      <x:c r="Q214" s="13" t="n"/>
      <x:c r="R214" s="12" t="n"/>
      <x:c r="S214" s="12" t="n"/>
      <x:c r="T214" s="11" t="n"/>
      <x:c r="U214" s="11" t="n"/>
      <x:c r="V214" s="12" t="str">
        <x:f>IF(OR(B214="Sell Cash-Secured Put",B214="Sell Covered Call"),D214*100*E214,"")</x:f>
      </x:c>
      <x:c r="W214" s="12" t="str">
        <x:f>IF(AND(B214="Sell Cash-Secured Put",P214="Open"),C214*100*E214,"")</x:f>
      </x:c>
      <x:c r="X214" s="14" t="str">
        <x:f>IF(AND(B214="Sell Cash-Secured Put",M214&lt;&gt;""),(M214-C214)/M214,"")</x:f>
      </x:c>
      <x:c r="Y214" s="12" t="str">
        <x:f>IF(B214="Sell Cash-Secured Put",C214-D214,IF(B214="Sell Covered Call",C214+D214,""))</x:f>
      </x:c>
      <x:c r="Z214" s="12" t="str">
        <x:f>IF(OR(P214&lt;&gt;"Open",O214=""),"",IF(B214="Sell Cash-Secured Put",MAX(C214-O214,0)*100*E214,IF(B214="Sell Covered Call",MAX(O214-C214,0)*100*E214,"")))</x:f>
      </x:c>
      <x:c r="AA214" s="12" t="str">
        <x:f>IF(P214&lt;&gt;"Open","",IF(OR(B214="Sell Cash-Secured Put",B214="Sell Covered Call"),V214-Z214-J214-K214,""))</x:f>
      </x:c>
      <x:c r="AB214" s="12" t="n">
        <x:f>IF(P214="Buy to Close",(D214-R214)*100*E214-J214-K214,IF(OR(P214="Assigned",P214="Expired Worthless",P214="Called Away"),V214-J214-K214,0))</x:f>
        <x:v>0</x:v>
      </x:c>
      <x:c r="AC214" s="12" t="str">
        <x:f>IF(AND(P214="Assigned",OR(AD214="",AD214="Holding"),O214&lt;&gt;""),(O214-C214)*100*E214,IF(AND(B214="Own Shares",P214="Open",O214&lt;&gt;""),(O214-G214)*F214,""))</x:f>
      </x:c>
      <x:c r="AD214" s="11" t="n"/>
      <x:c r="AE214" s="11" t="str">
        <x:f>IF(AND(P214="Assigned",OR(AD214="",AD214="Holding")),E214*100,IF(AND(B214="Own Shares",P214="Open"),F214,""))</x:f>
      </x:c>
      <x:c r="AF214" s="12" t="str">
        <x:f>IF(AND(P214="Assigned",OR(AD214="",AD214="Holding")),C214,IF(AND(B214="Own Shares",P214="Open"),G214,""))</x:f>
      </x:c>
      <x:c r="AG214" s="12" t="str">
        <x:f>IF(AND(B214="Own Shares",P214="Sold",S214&lt;&gt;""),(S214-G214)*F214-J214-K214,IF(AND(P214="Assigned",AD214="Sold",S214&lt;&gt;""),(S214-C214)*E214*100,""))</x:f>
      </x:c>
    </x:row>
    <x:row r="215">
      <x:c r="A215" s="11" t="n"/>
      <x:c r="B215" s="11" t="n"/>
      <x:c r="C215" s="12" t="n"/>
      <x:c r="D215" s="12" t="n"/>
      <x:c r="E215" s="11" t="n"/>
      <x:c r="F215" s="11" t="n"/>
      <x:c r="G215" s="12" t="n"/>
      <x:c r="H215" s="13" t="n"/>
      <x:c r="I215" s="13" t="n"/>
      <x:c r="J215" s="12" t="n"/>
      <x:c r="K215" s="12" t="n"/>
      <x:c r="L215" s="11" t="n"/>
      <x:c r="M215" s="12" t="n"/>
      <x:c r="N215" s="11" t="n"/>
      <x:c r="O215" s="12" t="n"/>
      <x:c r="P215" s="11" t="n"/>
      <x:c r="Q215" s="13" t="n"/>
      <x:c r="R215" s="12" t="n"/>
      <x:c r="S215" s="12" t="n"/>
      <x:c r="T215" s="11" t="n"/>
      <x:c r="U215" s="11" t="n"/>
      <x:c r="V215" s="12" t="str">
        <x:f>IF(OR(B215="Sell Cash-Secured Put",B215="Sell Covered Call"),D215*100*E215,"")</x:f>
      </x:c>
      <x:c r="W215" s="12" t="str">
        <x:f>IF(AND(B215="Sell Cash-Secured Put",P215="Open"),C215*100*E215,"")</x:f>
      </x:c>
      <x:c r="X215" s="14" t="str">
        <x:f>IF(AND(B215="Sell Cash-Secured Put",M215&lt;&gt;""),(M215-C215)/M215,"")</x:f>
      </x:c>
      <x:c r="Y215" s="12" t="str">
        <x:f>IF(B215="Sell Cash-Secured Put",C215-D215,IF(B215="Sell Covered Call",C215+D215,""))</x:f>
      </x:c>
      <x:c r="Z215" s="12" t="str">
        <x:f>IF(OR(P215&lt;&gt;"Open",O215=""),"",IF(B215="Sell Cash-Secured Put",MAX(C215-O215,0)*100*E215,IF(B215="Sell Covered Call",MAX(O215-C215,0)*100*E215,"")))</x:f>
      </x:c>
      <x:c r="AA215" s="12" t="str">
        <x:f>IF(P215&lt;&gt;"Open","",IF(OR(B215="Sell Cash-Secured Put",B215="Sell Covered Call"),V215-Z215-J215-K215,""))</x:f>
      </x:c>
      <x:c r="AB215" s="12" t="n">
        <x:f>IF(P215="Buy to Close",(D215-R215)*100*E215-J215-K215,IF(OR(P215="Assigned",P215="Expired Worthless",P215="Called Away"),V215-J215-K215,0))</x:f>
        <x:v>0</x:v>
      </x:c>
      <x:c r="AC215" s="12" t="str">
        <x:f>IF(AND(P215="Assigned",OR(AD215="",AD215="Holding"),O215&lt;&gt;""),(O215-C215)*100*E215,IF(AND(B215="Own Shares",P215="Open",O215&lt;&gt;""),(O215-G215)*F215,""))</x:f>
      </x:c>
      <x:c r="AD215" s="11" t="n"/>
      <x:c r="AE215" s="11" t="str">
        <x:f>IF(AND(P215="Assigned",OR(AD215="",AD215="Holding")),E215*100,IF(AND(B215="Own Shares",P215="Open"),F215,""))</x:f>
      </x:c>
      <x:c r="AF215" s="12" t="str">
        <x:f>IF(AND(P215="Assigned",OR(AD215="",AD215="Holding")),C215,IF(AND(B215="Own Shares",P215="Open"),G215,""))</x:f>
      </x:c>
      <x:c r="AG215" s="12" t="str">
        <x:f>IF(AND(B215="Own Shares",P215="Sold",S215&lt;&gt;""),(S215-G215)*F215-J215-K215,IF(AND(P215="Assigned",AD215="Sold",S215&lt;&gt;""),(S215-C215)*E215*100,""))</x:f>
      </x:c>
    </x:row>
    <x:row r="216">
      <x:c r="A216" s="11" t="n"/>
      <x:c r="B216" s="11" t="n"/>
      <x:c r="C216" s="12" t="n"/>
      <x:c r="D216" s="12" t="n"/>
      <x:c r="E216" s="11" t="n"/>
      <x:c r="F216" s="11" t="n"/>
      <x:c r="G216" s="12" t="n"/>
      <x:c r="H216" s="13" t="n"/>
      <x:c r="I216" s="13" t="n"/>
      <x:c r="J216" s="12" t="n"/>
      <x:c r="K216" s="12" t="n"/>
      <x:c r="L216" s="11" t="n"/>
      <x:c r="M216" s="12" t="n"/>
      <x:c r="N216" s="11" t="n"/>
      <x:c r="O216" s="12" t="n"/>
      <x:c r="P216" s="11" t="n"/>
      <x:c r="Q216" s="13" t="n"/>
      <x:c r="R216" s="12" t="n"/>
      <x:c r="S216" s="12" t="n"/>
      <x:c r="T216" s="11" t="n"/>
      <x:c r="U216" s="11" t="n"/>
      <x:c r="V216" s="12" t="str">
        <x:f>IF(OR(B216="Sell Cash-Secured Put",B216="Sell Covered Call"),D216*100*E216,"")</x:f>
      </x:c>
      <x:c r="W216" s="12" t="str">
        <x:f>IF(AND(B216="Sell Cash-Secured Put",P216="Open"),C216*100*E216,"")</x:f>
      </x:c>
      <x:c r="X216" s="14" t="str">
        <x:f>IF(AND(B216="Sell Cash-Secured Put",M216&lt;&gt;""),(M216-C216)/M216,"")</x:f>
      </x:c>
      <x:c r="Y216" s="12" t="str">
        <x:f>IF(B216="Sell Cash-Secured Put",C216-D216,IF(B216="Sell Covered Call",C216+D216,""))</x:f>
      </x:c>
      <x:c r="Z216" s="12" t="str">
        <x:f>IF(OR(P216&lt;&gt;"Open",O216=""),"",IF(B216="Sell Cash-Secured Put",MAX(C216-O216,0)*100*E216,IF(B216="Sell Covered Call",MAX(O216-C216,0)*100*E216,"")))</x:f>
      </x:c>
      <x:c r="AA216" s="12" t="str">
        <x:f>IF(P216&lt;&gt;"Open","",IF(OR(B216="Sell Cash-Secured Put",B216="Sell Covered Call"),V216-Z216-J216-K216,""))</x:f>
      </x:c>
      <x:c r="AB216" s="12" t="n">
        <x:f>IF(P216="Buy to Close",(D216-R216)*100*E216-J216-K216,IF(OR(P216="Assigned",P216="Expired Worthless",P216="Called Away"),V216-J216-K216,0))</x:f>
        <x:v>0</x:v>
      </x:c>
      <x:c r="AC216" s="12" t="str">
        <x:f>IF(AND(P216="Assigned",OR(AD216="",AD216="Holding"),O216&lt;&gt;""),(O216-C216)*100*E216,IF(AND(B216="Own Shares",P216="Open",O216&lt;&gt;""),(O216-G216)*F216,""))</x:f>
      </x:c>
      <x:c r="AD216" s="11" t="n"/>
      <x:c r="AE216" s="11" t="str">
        <x:f>IF(AND(P216="Assigned",OR(AD216="",AD216="Holding")),E216*100,IF(AND(B216="Own Shares",P216="Open"),F216,""))</x:f>
      </x:c>
      <x:c r="AF216" s="12" t="str">
        <x:f>IF(AND(P216="Assigned",OR(AD216="",AD216="Holding")),C216,IF(AND(B216="Own Shares",P216="Open"),G216,""))</x:f>
      </x:c>
      <x:c r="AG216" s="12" t="str">
        <x:f>IF(AND(B216="Own Shares",P216="Sold",S216&lt;&gt;""),(S216-G216)*F216-J216-K216,IF(AND(P216="Assigned",AD216="Sold",S216&lt;&gt;""),(S216-C216)*E216*100,""))</x:f>
      </x:c>
    </x:row>
    <x:row r="217">
      <x:c r="A217" s="11" t="n"/>
      <x:c r="B217" s="11" t="n"/>
      <x:c r="C217" s="12" t="n"/>
      <x:c r="D217" s="12" t="n"/>
      <x:c r="E217" s="11" t="n"/>
      <x:c r="F217" s="11" t="n"/>
      <x:c r="G217" s="12" t="n"/>
      <x:c r="H217" s="13" t="n"/>
      <x:c r="I217" s="13" t="n"/>
      <x:c r="J217" s="12" t="n"/>
      <x:c r="K217" s="12" t="n"/>
      <x:c r="L217" s="11" t="n"/>
      <x:c r="M217" s="12" t="n"/>
      <x:c r="N217" s="11" t="n"/>
      <x:c r="O217" s="12" t="n"/>
      <x:c r="P217" s="11" t="n"/>
      <x:c r="Q217" s="13" t="n"/>
      <x:c r="R217" s="12" t="n"/>
      <x:c r="S217" s="12" t="n"/>
      <x:c r="T217" s="11" t="n"/>
      <x:c r="U217" s="11" t="n"/>
      <x:c r="V217" s="12" t="str">
        <x:f>IF(OR(B217="Sell Cash-Secured Put",B217="Sell Covered Call"),D217*100*E217,"")</x:f>
      </x:c>
      <x:c r="W217" s="12" t="str">
        <x:f>IF(AND(B217="Sell Cash-Secured Put",P217="Open"),C217*100*E217,"")</x:f>
      </x:c>
      <x:c r="X217" s="14" t="str">
        <x:f>IF(AND(B217="Sell Cash-Secured Put",M217&lt;&gt;""),(M217-C217)/M217,"")</x:f>
      </x:c>
      <x:c r="Y217" s="12" t="str">
        <x:f>IF(B217="Sell Cash-Secured Put",C217-D217,IF(B217="Sell Covered Call",C217+D217,""))</x:f>
      </x:c>
      <x:c r="Z217" s="12" t="str">
        <x:f>IF(OR(P217&lt;&gt;"Open",O217=""),"",IF(B217="Sell Cash-Secured Put",MAX(C217-O217,0)*100*E217,IF(B217="Sell Covered Call",MAX(O217-C217,0)*100*E217,"")))</x:f>
      </x:c>
      <x:c r="AA217" s="12" t="str">
        <x:f>IF(P217&lt;&gt;"Open","",IF(OR(B217="Sell Cash-Secured Put",B217="Sell Covered Call"),V217-Z217-J217-K217,""))</x:f>
      </x:c>
      <x:c r="AB217" s="12" t="n">
        <x:f>IF(P217="Buy to Close",(D217-R217)*100*E217-J217-K217,IF(OR(P217="Assigned",P217="Expired Worthless",P217="Called Away"),V217-J217-K217,0))</x:f>
        <x:v>0</x:v>
      </x:c>
      <x:c r="AC217" s="12" t="str">
        <x:f>IF(AND(P217="Assigned",OR(AD217="",AD217="Holding"),O217&lt;&gt;""),(O217-C217)*100*E217,IF(AND(B217="Own Shares",P217="Open",O217&lt;&gt;""),(O217-G217)*F217,""))</x:f>
      </x:c>
      <x:c r="AD217" s="11" t="n"/>
      <x:c r="AE217" s="11" t="str">
        <x:f>IF(AND(P217="Assigned",OR(AD217="",AD217="Holding")),E217*100,IF(AND(B217="Own Shares",P217="Open"),F217,""))</x:f>
      </x:c>
      <x:c r="AF217" s="12" t="str">
        <x:f>IF(AND(P217="Assigned",OR(AD217="",AD217="Holding")),C217,IF(AND(B217="Own Shares",P217="Open"),G217,""))</x:f>
      </x:c>
      <x:c r="AG217" s="12" t="str">
        <x:f>IF(AND(B217="Own Shares",P217="Sold",S217&lt;&gt;""),(S217-G217)*F217-J217-K217,IF(AND(P217="Assigned",AD217="Sold",S217&lt;&gt;""),(S217-C217)*E217*100,""))</x:f>
      </x:c>
    </x:row>
    <x:row r="218">
      <x:c r="A218" s="11" t="n"/>
      <x:c r="B218" s="11" t="n"/>
      <x:c r="C218" s="12" t="n"/>
      <x:c r="D218" s="12" t="n"/>
      <x:c r="E218" s="11" t="n"/>
      <x:c r="F218" s="11" t="n"/>
      <x:c r="G218" s="12" t="n"/>
      <x:c r="H218" s="13" t="n"/>
      <x:c r="I218" s="13" t="n"/>
      <x:c r="J218" s="12" t="n"/>
      <x:c r="K218" s="12" t="n"/>
      <x:c r="L218" s="11" t="n"/>
      <x:c r="M218" s="12" t="n"/>
      <x:c r="N218" s="11" t="n"/>
      <x:c r="O218" s="12" t="n"/>
      <x:c r="P218" s="11" t="n"/>
      <x:c r="Q218" s="13" t="n"/>
      <x:c r="R218" s="12" t="n"/>
      <x:c r="S218" s="12" t="n"/>
      <x:c r="T218" s="11" t="n"/>
      <x:c r="U218" s="11" t="n"/>
      <x:c r="V218" s="12" t="str">
        <x:f>IF(OR(B218="Sell Cash-Secured Put",B218="Sell Covered Call"),D218*100*E218,"")</x:f>
      </x:c>
      <x:c r="W218" s="12" t="str">
        <x:f>IF(AND(B218="Sell Cash-Secured Put",P218="Open"),C218*100*E218,"")</x:f>
      </x:c>
      <x:c r="X218" s="14" t="str">
        <x:f>IF(AND(B218="Sell Cash-Secured Put",M218&lt;&gt;""),(M218-C218)/M218,"")</x:f>
      </x:c>
      <x:c r="Y218" s="12" t="str">
        <x:f>IF(B218="Sell Cash-Secured Put",C218-D218,IF(B218="Sell Covered Call",C218+D218,""))</x:f>
      </x:c>
      <x:c r="Z218" s="12" t="str">
        <x:f>IF(OR(P218&lt;&gt;"Open",O218=""),"",IF(B218="Sell Cash-Secured Put",MAX(C218-O218,0)*100*E218,IF(B218="Sell Covered Call",MAX(O218-C218,0)*100*E218,"")))</x:f>
      </x:c>
      <x:c r="AA218" s="12" t="str">
        <x:f>IF(P218&lt;&gt;"Open","",IF(OR(B218="Sell Cash-Secured Put",B218="Sell Covered Call"),V218-Z218-J218-K218,""))</x:f>
      </x:c>
      <x:c r="AB218" s="12" t="n">
        <x:f>IF(P218="Buy to Close",(D218-R218)*100*E218-J218-K218,IF(OR(P218="Assigned",P218="Expired Worthless",P218="Called Away"),V218-J218-K218,0))</x:f>
        <x:v>0</x:v>
      </x:c>
      <x:c r="AC218" s="12" t="str">
        <x:f>IF(AND(P218="Assigned",OR(AD218="",AD218="Holding"),O218&lt;&gt;""),(O218-C218)*100*E218,IF(AND(B218="Own Shares",P218="Open",O218&lt;&gt;""),(O218-G218)*F218,""))</x:f>
      </x:c>
      <x:c r="AD218" s="11" t="n"/>
      <x:c r="AE218" s="11" t="str">
        <x:f>IF(AND(P218="Assigned",OR(AD218="",AD218="Holding")),E218*100,IF(AND(B218="Own Shares",P218="Open"),F218,""))</x:f>
      </x:c>
      <x:c r="AF218" s="12" t="str">
        <x:f>IF(AND(P218="Assigned",OR(AD218="",AD218="Holding")),C218,IF(AND(B218="Own Shares",P218="Open"),G218,""))</x:f>
      </x:c>
      <x:c r="AG218" s="12" t="str">
        <x:f>IF(AND(B218="Own Shares",P218="Sold",S218&lt;&gt;""),(S218-G218)*F218-J218-K218,IF(AND(P218="Assigned",AD218="Sold",S218&lt;&gt;""),(S218-C218)*E218*100,""))</x:f>
      </x:c>
    </x:row>
    <x:row r="219">
      <x:c r="A219" s="11" t="n"/>
      <x:c r="B219" s="11" t="n"/>
      <x:c r="C219" s="12" t="n"/>
      <x:c r="D219" s="12" t="n"/>
      <x:c r="E219" s="11" t="n"/>
      <x:c r="F219" s="11" t="n"/>
      <x:c r="G219" s="12" t="n"/>
      <x:c r="H219" s="13" t="n"/>
      <x:c r="I219" s="13" t="n"/>
      <x:c r="J219" s="12" t="n"/>
      <x:c r="K219" s="12" t="n"/>
      <x:c r="L219" s="11" t="n"/>
      <x:c r="M219" s="12" t="n"/>
      <x:c r="N219" s="11" t="n"/>
      <x:c r="O219" s="12" t="n"/>
      <x:c r="P219" s="11" t="n"/>
      <x:c r="Q219" s="13" t="n"/>
      <x:c r="R219" s="12" t="n"/>
      <x:c r="S219" s="12" t="n"/>
      <x:c r="T219" s="11" t="n"/>
      <x:c r="U219" s="11" t="n"/>
      <x:c r="V219" s="12" t="str">
        <x:f>IF(OR(B219="Sell Cash-Secured Put",B219="Sell Covered Call"),D219*100*E219,"")</x:f>
      </x:c>
      <x:c r="W219" s="12" t="str">
        <x:f>IF(AND(B219="Sell Cash-Secured Put",P219="Open"),C219*100*E219,"")</x:f>
      </x:c>
      <x:c r="X219" s="14" t="str">
        <x:f>IF(AND(B219="Sell Cash-Secured Put",M219&lt;&gt;""),(M219-C219)/M219,"")</x:f>
      </x:c>
      <x:c r="Y219" s="12" t="str">
        <x:f>IF(B219="Sell Cash-Secured Put",C219-D219,IF(B219="Sell Covered Call",C219+D219,""))</x:f>
      </x:c>
      <x:c r="Z219" s="12" t="str">
        <x:f>IF(OR(P219&lt;&gt;"Open",O219=""),"",IF(B219="Sell Cash-Secured Put",MAX(C219-O219,0)*100*E219,IF(B219="Sell Covered Call",MAX(O219-C219,0)*100*E219,"")))</x:f>
      </x:c>
      <x:c r="AA219" s="12" t="str">
        <x:f>IF(P219&lt;&gt;"Open","",IF(OR(B219="Sell Cash-Secured Put",B219="Sell Covered Call"),V219-Z219-J219-K219,""))</x:f>
      </x:c>
      <x:c r="AB219" s="12" t="n">
        <x:f>IF(P219="Buy to Close",(D219-R219)*100*E219-J219-K219,IF(OR(P219="Assigned",P219="Expired Worthless",P219="Called Away"),V219-J219-K219,0))</x:f>
        <x:v>0</x:v>
      </x:c>
      <x:c r="AC219" s="12" t="str">
        <x:f>IF(AND(P219="Assigned",OR(AD219="",AD219="Holding"),O219&lt;&gt;""),(O219-C219)*100*E219,IF(AND(B219="Own Shares",P219="Open",O219&lt;&gt;""),(O219-G219)*F219,""))</x:f>
      </x:c>
      <x:c r="AD219" s="11" t="n"/>
      <x:c r="AE219" s="11" t="str">
        <x:f>IF(AND(P219="Assigned",OR(AD219="",AD219="Holding")),E219*100,IF(AND(B219="Own Shares",P219="Open"),F219,""))</x:f>
      </x:c>
      <x:c r="AF219" s="12" t="str">
        <x:f>IF(AND(P219="Assigned",OR(AD219="",AD219="Holding")),C219,IF(AND(B219="Own Shares",P219="Open"),G219,""))</x:f>
      </x:c>
      <x:c r="AG219" s="12" t="str">
        <x:f>IF(AND(B219="Own Shares",P219="Sold",S219&lt;&gt;""),(S219-G219)*F219-J219-K219,IF(AND(P219="Assigned",AD219="Sold",S219&lt;&gt;""),(S219-C219)*E219*100,""))</x:f>
      </x:c>
    </x:row>
    <x:row r="220">
      <x:c r="A220" s="11" t="n"/>
      <x:c r="B220" s="11" t="n"/>
      <x:c r="C220" s="12" t="n"/>
      <x:c r="D220" s="12" t="n"/>
      <x:c r="E220" s="11" t="n"/>
      <x:c r="F220" s="11" t="n"/>
      <x:c r="G220" s="12" t="n"/>
      <x:c r="H220" s="13" t="n"/>
      <x:c r="I220" s="13" t="n"/>
      <x:c r="J220" s="12" t="n"/>
      <x:c r="K220" s="12" t="n"/>
      <x:c r="L220" s="11" t="n"/>
      <x:c r="M220" s="12" t="n"/>
      <x:c r="N220" s="11" t="n"/>
      <x:c r="O220" s="12" t="n"/>
      <x:c r="P220" s="11" t="n"/>
      <x:c r="Q220" s="13" t="n"/>
      <x:c r="R220" s="12" t="n"/>
      <x:c r="S220" s="12" t="n"/>
      <x:c r="T220" s="11" t="n"/>
      <x:c r="U220" s="11" t="n"/>
      <x:c r="V220" s="12" t="str">
        <x:f>IF(OR(B220="Sell Cash-Secured Put",B220="Sell Covered Call"),D220*100*E220,"")</x:f>
      </x:c>
      <x:c r="W220" s="12" t="str">
        <x:f>IF(AND(B220="Sell Cash-Secured Put",P220="Open"),C220*100*E220,"")</x:f>
      </x:c>
      <x:c r="X220" s="14" t="str">
        <x:f>IF(AND(B220="Sell Cash-Secured Put",M220&lt;&gt;""),(M220-C220)/M220,"")</x:f>
      </x:c>
      <x:c r="Y220" s="12" t="str">
        <x:f>IF(B220="Sell Cash-Secured Put",C220-D220,IF(B220="Sell Covered Call",C220+D220,""))</x:f>
      </x:c>
      <x:c r="Z220" s="12" t="str">
        <x:f>IF(OR(P220&lt;&gt;"Open",O220=""),"",IF(B220="Sell Cash-Secured Put",MAX(C220-O220,0)*100*E220,IF(B220="Sell Covered Call",MAX(O220-C220,0)*100*E220,"")))</x:f>
      </x:c>
      <x:c r="AA220" s="12" t="str">
        <x:f>IF(P220&lt;&gt;"Open","",IF(OR(B220="Sell Cash-Secured Put",B220="Sell Covered Call"),V220-Z220-J220-K220,""))</x:f>
      </x:c>
      <x:c r="AB220" s="12" t="n">
        <x:f>IF(P220="Buy to Close",(D220-R220)*100*E220-J220-K220,IF(OR(P220="Assigned",P220="Expired Worthless",P220="Called Away"),V220-J220-K220,0))</x:f>
        <x:v>0</x:v>
      </x:c>
      <x:c r="AC220" s="12" t="str">
        <x:f>IF(AND(P220="Assigned",OR(AD220="",AD220="Holding"),O220&lt;&gt;""),(O220-C220)*100*E220,IF(AND(B220="Own Shares",P220="Open",O220&lt;&gt;""),(O220-G220)*F220,""))</x:f>
      </x:c>
      <x:c r="AD220" s="11" t="n"/>
      <x:c r="AE220" s="11" t="str">
        <x:f>IF(AND(P220="Assigned",OR(AD220="",AD220="Holding")),E220*100,IF(AND(B220="Own Shares",P220="Open"),F220,""))</x:f>
      </x:c>
      <x:c r="AF220" s="12" t="str">
        <x:f>IF(AND(P220="Assigned",OR(AD220="",AD220="Holding")),C220,IF(AND(B220="Own Shares",P220="Open"),G220,""))</x:f>
      </x:c>
      <x:c r="AG220" s="12" t="str">
        <x:f>IF(AND(B220="Own Shares",P220="Sold",S220&lt;&gt;""),(S220-G220)*F220-J220-K220,IF(AND(P220="Assigned",AD220="Sold",S220&lt;&gt;""),(S220-C220)*E220*100,""))</x:f>
      </x:c>
    </x:row>
    <x:row r="221">
      <x:c r="A221" s="11" t="n"/>
      <x:c r="B221" s="11" t="n"/>
      <x:c r="C221" s="12" t="n"/>
      <x:c r="D221" s="12" t="n"/>
      <x:c r="E221" s="11" t="n"/>
      <x:c r="F221" s="11" t="n"/>
      <x:c r="G221" s="12" t="n"/>
      <x:c r="H221" s="13" t="n"/>
      <x:c r="I221" s="13" t="n"/>
      <x:c r="J221" s="12" t="n"/>
      <x:c r="K221" s="12" t="n"/>
      <x:c r="L221" s="11" t="n"/>
      <x:c r="M221" s="12" t="n"/>
      <x:c r="N221" s="11" t="n"/>
      <x:c r="O221" s="12" t="n"/>
      <x:c r="P221" s="11" t="n"/>
      <x:c r="Q221" s="13" t="n"/>
      <x:c r="R221" s="12" t="n"/>
      <x:c r="S221" s="12" t="n"/>
      <x:c r="T221" s="11" t="n"/>
      <x:c r="U221" s="11" t="n"/>
      <x:c r="V221" s="12" t="str">
        <x:f>IF(OR(B221="Sell Cash-Secured Put",B221="Sell Covered Call"),D221*100*E221,"")</x:f>
      </x:c>
      <x:c r="W221" s="12" t="str">
        <x:f>IF(AND(B221="Sell Cash-Secured Put",P221="Open"),C221*100*E221,"")</x:f>
      </x:c>
      <x:c r="X221" s="14" t="str">
        <x:f>IF(AND(B221="Sell Cash-Secured Put",M221&lt;&gt;""),(M221-C221)/M221,"")</x:f>
      </x:c>
      <x:c r="Y221" s="12" t="str">
        <x:f>IF(B221="Sell Cash-Secured Put",C221-D221,IF(B221="Sell Covered Call",C221+D221,""))</x:f>
      </x:c>
      <x:c r="Z221" s="12" t="str">
        <x:f>IF(OR(P221&lt;&gt;"Open",O221=""),"",IF(B221="Sell Cash-Secured Put",MAX(C221-O221,0)*100*E221,IF(B221="Sell Covered Call",MAX(O221-C221,0)*100*E221,"")))</x:f>
      </x:c>
      <x:c r="AA221" s="12" t="str">
        <x:f>IF(P221&lt;&gt;"Open","",IF(OR(B221="Sell Cash-Secured Put",B221="Sell Covered Call"),V221-Z221-J221-K221,""))</x:f>
      </x:c>
      <x:c r="AB221" s="12" t="n">
        <x:f>IF(P221="Buy to Close",(D221-R221)*100*E221-J221-K221,IF(OR(P221="Assigned",P221="Expired Worthless",P221="Called Away"),V221-J221-K221,0))</x:f>
        <x:v>0</x:v>
      </x:c>
      <x:c r="AC221" s="12" t="str">
        <x:f>IF(AND(P221="Assigned",OR(AD221="",AD221="Holding"),O221&lt;&gt;""),(O221-C221)*100*E221,IF(AND(B221="Own Shares",P221="Open",O221&lt;&gt;""),(O221-G221)*F221,""))</x:f>
      </x:c>
      <x:c r="AD221" s="11" t="n"/>
      <x:c r="AE221" s="11" t="str">
        <x:f>IF(AND(P221="Assigned",OR(AD221="",AD221="Holding")),E221*100,IF(AND(B221="Own Shares",P221="Open"),F221,""))</x:f>
      </x:c>
      <x:c r="AF221" s="12" t="str">
        <x:f>IF(AND(P221="Assigned",OR(AD221="",AD221="Holding")),C221,IF(AND(B221="Own Shares",P221="Open"),G221,""))</x:f>
      </x:c>
      <x:c r="AG221" s="12" t="str">
        <x:f>IF(AND(B221="Own Shares",P221="Sold",S221&lt;&gt;""),(S221-G221)*F221-J221-K221,IF(AND(P221="Assigned",AD221="Sold",S221&lt;&gt;""),(S221-C221)*E221*100,""))</x:f>
      </x:c>
    </x:row>
    <x:row r="222">
      <x:c r="A222" s="11" t="n"/>
      <x:c r="B222" s="11" t="n"/>
      <x:c r="C222" s="12" t="n"/>
      <x:c r="D222" s="12" t="n"/>
      <x:c r="E222" s="11" t="n"/>
      <x:c r="F222" s="11" t="n"/>
      <x:c r="G222" s="12" t="n"/>
      <x:c r="H222" s="13" t="n"/>
      <x:c r="I222" s="13" t="n"/>
      <x:c r="J222" s="12" t="n"/>
      <x:c r="K222" s="12" t="n"/>
      <x:c r="L222" s="11" t="n"/>
      <x:c r="M222" s="12" t="n"/>
      <x:c r="N222" s="11" t="n"/>
      <x:c r="O222" s="12" t="n"/>
      <x:c r="P222" s="11" t="n"/>
      <x:c r="Q222" s="13" t="n"/>
      <x:c r="R222" s="12" t="n"/>
      <x:c r="S222" s="12" t="n"/>
      <x:c r="T222" s="11" t="n"/>
      <x:c r="U222" s="11" t="n"/>
      <x:c r="V222" s="12" t="str">
        <x:f>IF(OR(B222="Sell Cash-Secured Put",B222="Sell Covered Call"),D222*100*E222,"")</x:f>
      </x:c>
      <x:c r="W222" s="12" t="str">
        <x:f>IF(AND(B222="Sell Cash-Secured Put",P222="Open"),C222*100*E222,"")</x:f>
      </x:c>
      <x:c r="X222" s="14" t="str">
        <x:f>IF(AND(B222="Sell Cash-Secured Put",M222&lt;&gt;""),(M222-C222)/M222,"")</x:f>
      </x:c>
      <x:c r="Y222" s="12" t="str">
        <x:f>IF(B222="Sell Cash-Secured Put",C222-D222,IF(B222="Sell Covered Call",C222+D222,""))</x:f>
      </x:c>
      <x:c r="Z222" s="12" t="str">
        <x:f>IF(OR(P222&lt;&gt;"Open",O222=""),"",IF(B222="Sell Cash-Secured Put",MAX(C222-O222,0)*100*E222,IF(B222="Sell Covered Call",MAX(O222-C222,0)*100*E222,"")))</x:f>
      </x:c>
      <x:c r="AA222" s="12" t="str">
        <x:f>IF(P222&lt;&gt;"Open","",IF(OR(B222="Sell Cash-Secured Put",B222="Sell Covered Call"),V222-Z222-J222-K222,""))</x:f>
      </x:c>
      <x:c r="AB222" s="12" t="n">
        <x:f>IF(P222="Buy to Close",(D222-R222)*100*E222-J222-K222,IF(OR(P222="Assigned",P222="Expired Worthless",P222="Called Away"),V222-J222-K222,0))</x:f>
        <x:v>0</x:v>
      </x:c>
      <x:c r="AC222" s="12" t="str">
        <x:f>IF(AND(P222="Assigned",OR(AD222="",AD222="Holding"),O222&lt;&gt;""),(O222-C222)*100*E222,IF(AND(B222="Own Shares",P222="Open",O222&lt;&gt;""),(O222-G222)*F222,""))</x:f>
      </x:c>
      <x:c r="AD222" s="11" t="n"/>
      <x:c r="AE222" s="11" t="str">
        <x:f>IF(AND(P222="Assigned",OR(AD222="",AD222="Holding")),E222*100,IF(AND(B222="Own Shares",P222="Open"),F222,""))</x:f>
      </x:c>
      <x:c r="AF222" s="12" t="str">
        <x:f>IF(AND(P222="Assigned",OR(AD222="",AD222="Holding")),C222,IF(AND(B222="Own Shares",P222="Open"),G222,""))</x:f>
      </x:c>
      <x:c r="AG222" s="12" t="str">
        <x:f>IF(AND(B222="Own Shares",P222="Sold",S222&lt;&gt;""),(S222-G222)*F222-J222-K222,IF(AND(P222="Assigned",AD222="Sold",S222&lt;&gt;""),(S222-C222)*E222*100,""))</x:f>
      </x:c>
    </x:row>
    <x:row r="223">
      <x:c r="A223" s="11" t="n"/>
      <x:c r="B223" s="11" t="n"/>
      <x:c r="C223" s="12" t="n"/>
      <x:c r="D223" s="12" t="n"/>
      <x:c r="E223" s="11" t="n"/>
      <x:c r="F223" s="11" t="n"/>
      <x:c r="G223" s="12" t="n"/>
      <x:c r="H223" s="13" t="n"/>
      <x:c r="I223" s="13" t="n"/>
      <x:c r="J223" s="12" t="n"/>
      <x:c r="K223" s="12" t="n"/>
      <x:c r="L223" s="11" t="n"/>
      <x:c r="M223" s="12" t="n"/>
      <x:c r="N223" s="11" t="n"/>
      <x:c r="O223" s="12" t="n"/>
      <x:c r="P223" s="11" t="n"/>
      <x:c r="Q223" s="13" t="n"/>
      <x:c r="R223" s="12" t="n"/>
      <x:c r="S223" s="12" t="n"/>
      <x:c r="T223" s="11" t="n"/>
      <x:c r="U223" s="11" t="n"/>
      <x:c r="V223" s="12" t="str">
        <x:f>IF(OR(B223="Sell Cash-Secured Put",B223="Sell Covered Call"),D223*100*E223,"")</x:f>
      </x:c>
      <x:c r="W223" s="12" t="str">
        <x:f>IF(AND(B223="Sell Cash-Secured Put",P223="Open"),C223*100*E223,"")</x:f>
      </x:c>
      <x:c r="X223" s="14" t="str">
        <x:f>IF(AND(B223="Sell Cash-Secured Put",M223&lt;&gt;""),(M223-C223)/M223,"")</x:f>
      </x:c>
      <x:c r="Y223" s="12" t="str">
        <x:f>IF(B223="Sell Cash-Secured Put",C223-D223,IF(B223="Sell Covered Call",C223+D223,""))</x:f>
      </x:c>
      <x:c r="Z223" s="12" t="str">
        <x:f>IF(OR(P223&lt;&gt;"Open",O223=""),"",IF(B223="Sell Cash-Secured Put",MAX(C223-O223,0)*100*E223,IF(B223="Sell Covered Call",MAX(O223-C223,0)*100*E223,"")))</x:f>
      </x:c>
      <x:c r="AA223" s="12" t="str">
        <x:f>IF(P223&lt;&gt;"Open","",IF(OR(B223="Sell Cash-Secured Put",B223="Sell Covered Call"),V223-Z223-J223-K223,""))</x:f>
      </x:c>
      <x:c r="AB223" s="12" t="n">
        <x:f>IF(P223="Buy to Close",(D223-R223)*100*E223-J223-K223,IF(OR(P223="Assigned",P223="Expired Worthless",P223="Called Away"),V223-J223-K223,0))</x:f>
        <x:v>0</x:v>
      </x:c>
      <x:c r="AC223" s="12" t="str">
        <x:f>IF(AND(P223="Assigned",OR(AD223="",AD223="Holding"),O223&lt;&gt;""),(O223-C223)*100*E223,IF(AND(B223="Own Shares",P223="Open",O223&lt;&gt;""),(O223-G223)*F223,""))</x:f>
      </x:c>
      <x:c r="AD223" s="11" t="n"/>
      <x:c r="AE223" s="11" t="str">
        <x:f>IF(AND(P223="Assigned",OR(AD223="",AD223="Holding")),E223*100,IF(AND(B223="Own Shares",P223="Open"),F223,""))</x:f>
      </x:c>
      <x:c r="AF223" s="12" t="str">
        <x:f>IF(AND(P223="Assigned",OR(AD223="",AD223="Holding")),C223,IF(AND(B223="Own Shares",P223="Open"),G223,""))</x:f>
      </x:c>
      <x:c r="AG223" s="12" t="str">
        <x:f>IF(AND(B223="Own Shares",P223="Sold",S223&lt;&gt;""),(S223-G223)*F223-J223-K223,IF(AND(P223="Assigned",AD223="Sold",S223&lt;&gt;""),(S223-C223)*E223*100,""))</x:f>
      </x:c>
    </x:row>
    <x:row r="224">
      <x:c r="A224" s="11" t="n"/>
      <x:c r="B224" s="11" t="n"/>
      <x:c r="C224" s="12" t="n"/>
      <x:c r="D224" s="12" t="n"/>
      <x:c r="E224" s="11" t="n"/>
      <x:c r="F224" s="11" t="n"/>
      <x:c r="G224" s="12" t="n"/>
      <x:c r="H224" s="13" t="n"/>
      <x:c r="I224" s="13" t="n"/>
      <x:c r="J224" s="12" t="n"/>
      <x:c r="K224" s="12" t="n"/>
      <x:c r="L224" s="11" t="n"/>
      <x:c r="M224" s="12" t="n"/>
      <x:c r="N224" s="11" t="n"/>
      <x:c r="O224" s="12" t="n"/>
      <x:c r="P224" s="11" t="n"/>
      <x:c r="Q224" s="13" t="n"/>
      <x:c r="R224" s="12" t="n"/>
      <x:c r="S224" s="12" t="n"/>
      <x:c r="T224" s="11" t="n"/>
      <x:c r="U224" s="11" t="n"/>
      <x:c r="V224" s="12" t="str">
        <x:f>IF(OR(B224="Sell Cash-Secured Put",B224="Sell Covered Call"),D224*100*E224,"")</x:f>
      </x:c>
      <x:c r="W224" s="12" t="str">
        <x:f>IF(AND(B224="Sell Cash-Secured Put",P224="Open"),C224*100*E224,"")</x:f>
      </x:c>
      <x:c r="X224" s="14" t="str">
        <x:f>IF(AND(B224="Sell Cash-Secured Put",M224&lt;&gt;""),(M224-C224)/M224,"")</x:f>
      </x:c>
      <x:c r="Y224" s="12" t="str">
        <x:f>IF(B224="Sell Cash-Secured Put",C224-D224,IF(B224="Sell Covered Call",C224+D224,""))</x:f>
      </x:c>
      <x:c r="Z224" s="12" t="str">
        <x:f>IF(OR(P224&lt;&gt;"Open",O224=""),"",IF(B224="Sell Cash-Secured Put",MAX(C224-O224,0)*100*E224,IF(B224="Sell Covered Call",MAX(O224-C224,0)*100*E224,"")))</x:f>
      </x:c>
      <x:c r="AA224" s="12" t="str">
        <x:f>IF(P224&lt;&gt;"Open","",IF(OR(B224="Sell Cash-Secured Put",B224="Sell Covered Call"),V224-Z224-J224-K224,""))</x:f>
      </x:c>
      <x:c r="AB224" s="12" t="n">
        <x:f>IF(P224="Buy to Close",(D224-R224)*100*E224-J224-K224,IF(OR(P224="Assigned",P224="Expired Worthless",P224="Called Away"),V224-J224-K224,0))</x:f>
        <x:v>0</x:v>
      </x:c>
      <x:c r="AC224" s="12" t="str">
        <x:f>IF(AND(P224="Assigned",OR(AD224="",AD224="Holding"),O224&lt;&gt;""),(O224-C224)*100*E224,IF(AND(B224="Own Shares",P224="Open",O224&lt;&gt;""),(O224-G224)*F224,""))</x:f>
      </x:c>
      <x:c r="AD224" s="11" t="n"/>
      <x:c r="AE224" s="11" t="str">
        <x:f>IF(AND(P224="Assigned",OR(AD224="",AD224="Holding")),E224*100,IF(AND(B224="Own Shares",P224="Open"),F224,""))</x:f>
      </x:c>
      <x:c r="AF224" s="12" t="str">
        <x:f>IF(AND(P224="Assigned",OR(AD224="",AD224="Holding")),C224,IF(AND(B224="Own Shares",P224="Open"),G224,""))</x:f>
      </x:c>
      <x:c r="AG224" s="12" t="str">
        <x:f>IF(AND(B224="Own Shares",P224="Sold",S224&lt;&gt;""),(S224-G224)*F224-J224-K224,IF(AND(P224="Assigned",AD224="Sold",S224&lt;&gt;""),(S224-C224)*E224*100,""))</x:f>
      </x:c>
    </x:row>
    <x:row r="225">
      <x:c r="A225" s="11" t="n"/>
      <x:c r="B225" s="11" t="n"/>
      <x:c r="C225" s="12" t="n"/>
      <x:c r="D225" s="12" t="n"/>
      <x:c r="E225" s="11" t="n"/>
      <x:c r="F225" s="11" t="n"/>
      <x:c r="G225" s="12" t="n"/>
      <x:c r="H225" s="13" t="n"/>
      <x:c r="I225" s="13" t="n"/>
      <x:c r="J225" s="12" t="n"/>
      <x:c r="K225" s="12" t="n"/>
      <x:c r="L225" s="11" t="n"/>
      <x:c r="M225" s="12" t="n"/>
      <x:c r="N225" s="11" t="n"/>
      <x:c r="O225" s="12" t="n"/>
      <x:c r="P225" s="11" t="n"/>
      <x:c r="Q225" s="13" t="n"/>
      <x:c r="R225" s="12" t="n"/>
      <x:c r="S225" s="12" t="n"/>
      <x:c r="T225" s="11" t="n"/>
      <x:c r="U225" s="11" t="n"/>
      <x:c r="V225" s="12" t="str">
        <x:f>IF(OR(B225="Sell Cash-Secured Put",B225="Sell Covered Call"),D225*100*E225,"")</x:f>
      </x:c>
      <x:c r="W225" s="12" t="str">
        <x:f>IF(AND(B225="Sell Cash-Secured Put",P225="Open"),C225*100*E225,"")</x:f>
      </x:c>
      <x:c r="X225" s="14" t="str">
        <x:f>IF(AND(B225="Sell Cash-Secured Put",M225&lt;&gt;""),(M225-C225)/M225,"")</x:f>
      </x:c>
      <x:c r="Y225" s="12" t="str">
        <x:f>IF(B225="Sell Cash-Secured Put",C225-D225,IF(B225="Sell Covered Call",C225+D225,""))</x:f>
      </x:c>
      <x:c r="Z225" s="12" t="str">
        <x:f>IF(OR(P225&lt;&gt;"Open",O225=""),"",IF(B225="Sell Cash-Secured Put",MAX(C225-O225,0)*100*E225,IF(B225="Sell Covered Call",MAX(O225-C225,0)*100*E225,"")))</x:f>
      </x:c>
      <x:c r="AA225" s="12" t="str">
        <x:f>IF(P225&lt;&gt;"Open","",IF(OR(B225="Sell Cash-Secured Put",B225="Sell Covered Call"),V225-Z225-J225-K225,""))</x:f>
      </x:c>
      <x:c r="AB225" s="12" t="n">
        <x:f>IF(P225="Buy to Close",(D225-R225)*100*E225-J225-K225,IF(OR(P225="Assigned",P225="Expired Worthless",P225="Called Away"),V225-J225-K225,0))</x:f>
        <x:v>0</x:v>
      </x:c>
      <x:c r="AC225" s="12" t="str">
        <x:f>IF(AND(P225="Assigned",OR(AD225="",AD225="Holding"),O225&lt;&gt;""),(O225-C225)*100*E225,IF(AND(B225="Own Shares",P225="Open",O225&lt;&gt;""),(O225-G225)*F225,""))</x:f>
      </x:c>
      <x:c r="AD225" s="11" t="n"/>
      <x:c r="AE225" s="11" t="str">
        <x:f>IF(AND(P225="Assigned",OR(AD225="",AD225="Holding")),E225*100,IF(AND(B225="Own Shares",P225="Open"),F225,""))</x:f>
      </x:c>
      <x:c r="AF225" s="12" t="str">
        <x:f>IF(AND(P225="Assigned",OR(AD225="",AD225="Holding")),C225,IF(AND(B225="Own Shares",P225="Open"),G225,""))</x:f>
      </x:c>
      <x:c r="AG225" s="12" t="str">
        <x:f>IF(AND(B225="Own Shares",P225="Sold",S225&lt;&gt;""),(S225-G225)*F225-J225-K225,IF(AND(P225="Assigned",AD225="Sold",S225&lt;&gt;""),(S225-C225)*E225*100,""))</x:f>
      </x:c>
    </x:row>
    <x:row r="226">
      <x:c r="A226" s="11" t="n"/>
      <x:c r="B226" s="11" t="n"/>
      <x:c r="C226" s="12" t="n"/>
      <x:c r="D226" s="12" t="n"/>
      <x:c r="E226" s="11" t="n"/>
      <x:c r="F226" s="11" t="n"/>
      <x:c r="G226" s="12" t="n"/>
      <x:c r="H226" s="13" t="n"/>
      <x:c r="I226" s="13" t="n"/>
      <x:c r="J226" s="12" t="n"/>
      <x:c r="K226" s="12" t="n"/>
      <x:c r="L226" s="11" t="n"/>
      <x:c r="M226" s="12" t="n"/>
      <x:c r="N226" s="11" t="n"/>
      <x:c r="O226" s="12" t="n"/>
      <x:c r="P226" s="11" t="n"/>
      <x:c r="Q226" s="13" t="n"/>
      <x:c r="R226" s="12" t="n"/>
      <x:c r="S226" s="12" t="n"/>
      <x:c r="T226" s="11" t="n"/>
      <x:c r="U226" s="11" t="n"/>
      <x:c r="V226" s="12" t="str">
        <x:f>IF(OR(B226="Sell Cash-Secured Put",B226="Sell Covered Call"),D226*100*E226,"")</x:f>
      </x:c>
      <x:c r="W226" s="12" t="str">
        <x:f>IF(AND(B226="Sell Cash-Secured Put",P226="Open"),C226*100*E226,"")</x:f>
      </x:c>
      <x:c r="X226" s="14" t="str">
        <x:f>IF(AND(B226="Sell Cash-Secured Put",M226&lt;&gt;""),(M226-C226)/M226,"")</x:f>
      </x:c>
      <x:c r="Y226" s="12" t="str">
        <x:f>IF(B226="Sell Cash-Secured Put",C226-D226,IF(B226="Sell Covered Call",C226+D226,""))</x:f>
      </x:c>
      <x:c r="Z226" s="12" t="str">
        <x:f>IF(OR(P226&lt;&gt;"Open",O226=""),"",IF(B226="Sell Cash-Secured Put",MAX(C226-O226,0)*100*E226,IF(B226="Sell Covered Call",MAX(O226-C226,0)*100*E226,"")))</x:f>
      </x:c>
      <x:c r="AA226" s="12" t="str">
        <x:f>IF(P226&lt;&gt;"Open","",IF(OR(B226="Sell Cash-Secured Put",B226="Sell Covered Call"),V226-Z226-J226-K226,""))</x:f>
      </x:c>
      <x:c r="AB226" s="12" t="n">
        <x:f>IF(P226="Buy to Close",(D226-R226)*100*E226-J226-K226,IF(OR(P226="Assigned",P226="Expired Worthless",P226="Called Away"),V226-J226-K226,0))</x:f>
        <x:v>0</x:v>
      </x:c>
      <x:c r="AC226" s="12" t="str">
        <x:f>IF(AND(P226="Assigned",OR(AD226="",AD226="Holding"),O226&lt;&gt;""),(O226-C226)*100*E226,IF(AND(B226="Own Shares",P226="Open",O226&lt;&gt;""),(O226-G226)*F226,""))</x:f>
      </x:c>
      <x:c r="AD226" s="11" t="n"/>
      <x:c r="AE226" s="11" t="str">
        <x:f>IF(AND(P226="Assigned",OR(AD226="",AD226="Holding")),E226*100,IF(AND(B226="Own Shares",P226="Open"),F226,""))</x:f>
      </x:c>
      <x:c r="AF226" s="12" t="str">
        <x:f>IF(AND(P226="Assigned",OR(AD226="",AD226="Holding")),C226,IF(AND(B226="Own Shares",P226="Open"),G226,""))</x:f>
      </x:c>
      <x:c r="AG226" s="12" t="str">
        <x:f>IF(AND(B226="Own Shares",P226="Sold",S226&lt;&gt;""),(S226-G226)*F226-J226-K226,IF(AND(P226="Assigned",AD226="Sold",S226&lt;&gt;""),(S226-C226)*E226*100,""))</x:f>
      </x:c>
    </x:row>
    <x:row r="227">
      <x:c r="A227" s="11" t="n"/>
      <x:c r="B227" s="11" t="n"/>
      <x:c r="C227" s="12" t="n"/>
      <x:c r="D227" s="12" t="n"/>
      <x:c r="E227" s="11" t="n"/>
      <x:c r="F227" s="11" t="n"/>
      <x:c r="G227" s="12" t="n"/>
      <x:c r="H227" s="13" t="n"/>
      <x:c r="I227" s="13" t="n"/>
      <x:c r="J227" s="12" t="n"/>
      <x:c r="K227" s="12" t="n"/>
      <x:c r="L227" s="11" t="n"/>
      <x:c r="M227" s="12" t="n"/>
      <x:c r="N227" s="11" t="n"/>
      <x:c r="O227" s="12" t="n"/>
      <x:c r="P227" s="11" t="n"/>
      <x:c r="Q227" s="13" t="n"/>
      <x:c r="R227" s="12" t="n"/>
      <x:c r="S227" s="12" t="n"/>
      <x:c r="T227" s="11" t="n"/>
      <x:c r="U227" s="11" t="n"/>
      <x:c r="V227" s="12" t="str">
        <x:f>IF(OR(B227="Sell Cash-Secured Put",B227="Sell Covered Call"),D227*100*E227,"")</x:f>
      </x:c>
      <x:c r="W227" s="12" t="str">
        <x:f>IF(AND(B227="Sell Cash-Secured Put",P227="Open"),C227*100*E227,"")</x:f>
      </x:c>
      <x:c r="X227" s="14" t="str">
        <x:f>IF(AND(B227="Sell Cash-Secured Put",M227&lt;&gt;""),(M227-C227)/M227,"")</x:f>
      </x:c>
      <x:c r="Y227" s="12" t="str">
        <x:f>IF(B227="Sell Cash-Secured Put",C227-D227,IF(B227="Sell Covered Call",C227+D227,""))</x:f>
      </x:c>
      <x:c r="Z227" s="12" t="str">
        <x:f>IF(OR(P227&lt;&gt;"Open",O227=""),"",IF(B227="Sell Cash-Secured Put",MAX(C227-O227,0)*100*E227,IF(B227="Sell Covered Call",MAX(O227-C227,0)*100*E227,"")))</x:f>
      </x:c>
      <x:c r="AA227" s="12" t="str">
        <x:f>IF(P227&lt;&gt;"Open","",IF(OR(B227="Sell Cash-Secured Put",B227="Sell Covered Call"),V227-Z227-J227-K227,""))</x:f>
      </x:c>
      <x:c r="AB227" s="12" t="n">
        <x:f>IF(P227="Buy to Close",(D227-R227)*100*E227-J227-K227,IF(OR(P227="Assigned",P227="Expired Worthless",P227="Called Away"),V227-J227-K227,0))</x:f>
        <x:v>0</x:v>
      </x:c>
      <x:c r="AC227" s="12" t="str">
        <x:f>IF(AND(P227="Assigned",OR(AD227="",AD227="Holding"),O227&lt;&gt;""),(O227-C227)*100*E227,IF(AND(B227="Own Shares",P227="Open",O227&lt;&gt;""),(O227-G227)*F227,""))</x:f>
      </x:c>
      <x:c r="AD227" s="11" t="n"/>
      <x:c r="AE227" s="11" t="str">
        <x:f>IF(AND(P227="Assigned",OR(AD227="",AD227="Holding")),E227*100,IF(AND(B227="Own Shares",P227="Open"),F227,""))</x:f>
      </x:c>
      <x:c r="AF227" s="12" t="str">
        <x:f>IF(AND(P227="Assigned",OR(AD227="",AD227="Holding")),C227,IF(AND(B227="Own Shares",P227="Open"),G227,""))</x:f>
      </x:c>
      <x:c r="AG227" s="12" t="str">
        <x:f>IF(AND(B227="Own Shares",P227="Sold",S227&lt;&gt;""),(S227-G227)*F227-J227-K227,IF(AND(P227="Assigned",AD227="Sold",S227&lt;&gt;""),(S227-C227)*E227*100,""))</x:f>
      </x:c>
    </x:row>
    <x:row r="228">
      <x:c r="A228" s="11" t="n"/>
      <x:c r="B228" s="11" t="n"/>
      <x:c r="C228" s="12" t="n"/>
      <x:c r="D228" s="12" t="n"/>
      <x:c r="E228" s="11" t="n"/>
      <x:c r="F228" s="11" t="n"/>
      <x:c r="G228" s="12" t="n"/>
      <x:c r="H228" s="13" t="n"/>
      <x:c r="I228" s="13" t="n"/>
      <x:c r="J228" s="12" t="n"/>
      <x:c r="K228" s="12" t="n"/>
      <x:c r="L228" s="11" t="n"/>
      <x:c r="M228" s="12" t="n"/>
      <x:c r="N228" s="11" t="n"/>
      <x:c r="O228" s="12" t="n"/>
      <x:c r="P228" s="11" t="n"/>
      <x:c r="Q228" s="13" t="n"/>
      <x:c r="R228" s="12" t="n"/>
      <x:c r="S228" s="12" t="n"/>
      <x:c r="T228" s="11" t="n"/>
      <x:c r="U228" s="11" t="n"/>
      <x:c r="V228" s="12" t="str">
        <x:f>IF(OR(B228="Sell Cash-Secured Put",B228="Sell Covered Call"),D228*100*E228,"")</x:f>
      </x:c>
      <x:c r="W228" s="12" t="str">
        <x:f>IF(AND(B228="Sell Cash-Secured Put",P228="Open"),C228*100*E228,"")</x:f>
      </x:c>
      <x:c r="X228" s="14" t="str">
        <x:f>IF(AND(B228="Sell Cash-Secured Put",M228&lt;&gt;""),(M228-C228)/M228,"")</x:f>
      </x:c>
      <x:c r="Y228" s="12" t="str">
        <x:f>IF(B228="Sell Cash-Secured Put",C228-D228,IF(B228="Sell Covered Call",C228+D228,""))</x:f>
      </x:c>
      <x:c r="Z228" s="12" t="str">
        <x:f>IF(OR(P228&lt;&gt;"Open",O228=""),"",IF(B228="Sell Cash-Secured Put",MAX(C228-O228,0)*100*E228,IF(B228="Sell Covered Call",MAX(O228-C228,0)*100*E228,"")))</x:f>
      </x:c>
      <x:c r="AA228" s="12" t="str">
        <x:f>IF(P228&lt;&gt;"Open","",IF(OR(B228="Sell Cash-Secured Put",B228="Sell Covered Call"),V228-Z228-J228-K228,""))</x:f>
      </x:c>
      <x:c r="AB228" s="12" t="n">
        <x:f>IF(P228="Buy to Close",(D228-R228)*100*E228-J228-K228,IF(OR(P228="Assigned",P228="Expired Worthless",P228="Called Away"),V228-J228-K228,0))</x:f>
        <x:v>0</x:v>
      </x:c>
      <x:c r="AC228" s="12" t="str">
        <x:f>IF(AND(P228="Assigned",OR(AD228="",AD228="Holding"),O228&lt;&gt;""),(O228-C228)*100*E228,IF(AND(B228="Own Shares",P228="Open",O228&lt;&gt;""),(O228-G228)*F228,""))</x:f>
      </x:c>
      <x:c r="AD228" s="11" t="n"/>
      <x:c r="AE228" s="11" t="str">
        <x:f>IF(AND(P228="Assigned",OR(AD228="",AD228="Holding")),E228*100,IF(AND(B228="Own Shares",P228="Open"),F228,""))</x:f>
      </x:c>
      <x:c r="AF228" s="12" t="str">
        <x:f>IF(AND(P228="Assigned",OR(AD228="",AD228="Holding")),C228,IF(AND(B228="Own Shares",P228="Open"),G228,""))</x:f>
      </x:c>
      <x:c r="AG228" s="12" t="str">
        <x:f>IF(AND(B228="Own Shares",P228="Sold",S228&lt;&gt;""),(S228-G228)*F228-J228-K228,IF(AND(P228="Assigned",AD228="Sold",S228&lt;&gt;""),(S228-C228)*E228*100,""))</x:f>
      </x:c>
    </x:row>
    <x:row r="229">
      <x:c r="A229" s="11" t="n"/>
      <x:c r="B229" s="11" t="n"/>
      <x:c r="C229" s="12" t="n"/>
      <x:c r="D229" s="12" t="n"/>
      <x:c r="E229" s="11" t="n"/>
      <x:c r="F229" s="11" t="n"/>
      <x:c r="G229" s="12" t="n"/>
      <x:c r="H229" s="13" t="n"/>
      <x:c r="I229" s="13" t="n"/>
      <x:c r="J229" s="12" t="n"/>
      <x:c r="K229" s="12" t="n"/>
      <x:c r="L229" s="11" t="n"/>
      <x:c r="M229" s="12" t="n"/>
      <x:c r="N229" s="11" t="n"/>
      <x:c r="O229" s="12" t="n"/>
      <x:c r="P229" s="11" t="n"/>
      <x:c r="Q229" s="13" t="n"/>
      <x:c r="R229" s="12" t="n"/>
      <x:c r="S229" s="12" t="n"/>
      <x:c r="T229" s="11" t="n"/>
      <x:c r="U229" s="11" t="n"/>
      <x:c r="V229" s="12" t="str">
        <x:f>IF(OR(B229="Sell Cash-Secured Put",B229="Sell Covered Call"),D229*100*E229,"")</x:f>
      </x:c>
      <x:c r="W229" s="12" t="str">
        <x:f>IF(AND(B229="Sell Cash-Secured Put",P229="Open"),C229*100*E229,"")</x:f>
      </x:c>
      <x:c r="X229" s="14" t="str">
        <x:f>IF(AND(B229="Sell Cash-Secured Put",M229&lt;&gt;""),(M229-C229)/M229,"")</x:f>
      </x:c>
      <x:c r="Y229" s="12" t="str">
        <x:f>IF(B229="Sell Cash-Secured Put",C229-D229,IF(B229="Sell Covered Call",C229+D229,""))</x:f>
      </x:c>
      <x:c r="Z229" s="12" t="str">
        <x:f>IF(OR(P229&lt;&gt;"Open",O229=""),"",IF(B229="Sell Cash-Secured Put",MAX(C229-O229,0)*100*E229,IF(B229="Sell Covered Call",MAX(O229-C229,0)*100*E229,"")))</x:f>
      </x:c>
      <x:c r="AA229" s="12" t="str">
        <x:f>IF(P229&lt;&gt;"Open","",IF(OR(B229="Sell Cash-Secured Put",B229="Sell Covered Call"),V229-Z229-J229-K229,""))</x:f>
      </x:c>
      <x:c r="AB229" s="12" t="n">
        <x:f>IF(P229="Buy to Close",(D229-R229)*100*E229-J229-K229,IF(OR(P229="Assigned",P229="Expired Worthless",P229="Called Away"),V229-J229-K229,0))</x:f>
        <x:v>0</x:v>
      </x:c>
      <x:c r="AC229" s="12" t="str">
        <x:f>IF(AND(P229="Assigned",OR(AD229="",AD229="Holding"),O229&lt;&gt;""),(O229-C229)*100*E229,IF(AND(B229="Own Shares",P229="Open",O229&lt;&gt;""),(O229-G229)*F229,""))</x:f>
      </x:c>
      <x:c r="AD229" s="11" t="n"/>
      <x:c r="AE229" s="11" t="str">
        <x:f>IF(AND(P229="Assigned",OR(AD229="",AD229="Holding")),E229*100,IF(AND(B229="Own Shares",P229="Open"),F229,""))</x:f>
      </x:c>
      <x:c r="AF229" s="12" t="str">
        <x:f>IF(AND(P229="Assigned",OR(AD229="",AD229="Holding")),C229,IF(AND(B229="Own Shares",P229="Open"),G229,""))</x:f>
      </x:c>
      <x:c r="AG229" s="12" t="str">
        <x:f>IF(AND(B229="Own Shares",P229="Sold",S229&lt;&gt;""),(S229-G229)*F229-J229-K229,IF(AND(P229="Assigned",AD229="Sold",S229&lt;&gt;""),(S229-C229)*E229*100,""))</x:f>
      </x:c>
    </x:row>
    <x:row r="230">
      <x:c r="A230" s="11" t="n"/>
      <x:c r="B230" s="11" t="n"/>
      <x:c r="C230" s="12" t="n"/>
      <x:c r="D230" s="12" t="n"/>
      <x:c r="E230" s="11" t="n"/>
      <x:c r="F230" s="11" t="n"/>
      <x:c r="G230" s="12" t="n"/>
      <x:c r="H230" s="13" t="n"/>
      <x:c r="I230" s="13" t="n"/>
      <x:c r="J230" s="12" t="n"/>
      <x:c r="K230" s="12" t="n"/>
      <x:c r="L230" s="11" t="n"/>
      <x:c r="M230" s="12" t="n"/>
      <x:c r="N230" s="11" t="n"/>
      <x:c r="O230" s="12" t="n"/>
      <x:c r="P230" s="11" t="n"/>
      <x:c r="Q230" s="13" t="n"/>
      <x:c r="R230" s="12" t="n"/>
      <x:c r="S230" s="12" t="n"/>
      <x:c r="T230" s="11" t="n"/>
      <x:c r="U230" s="11" t="n"/>
      <x:c r="V230" s="12" t="str">
        <x:f>IF(OR(B230="Sell Cash-Secured Put",B230="Sell Covered Call"),D230*100*E230,"")</x:f>
      </x:c>
      <x:c r="W230" s="12" t="str">
        <x:f>IF(AND(B230="Sell Cash-Secured Put",P230="Open"),C230*100*E230,"")</x:f>
      </x:c>
      <x:c r="X230" s="14" t="str">
        <x:f>IF(AND(B230="Sell Cash-Secured Put",M230&lt;&gt;""),(M230-C230)/M230,"")</x:f>
      </x:c>
      <x:c r="Y230" s="12" t="str">
        <x:f>IF(B230="Sell Cash-Secured Put",C230-D230,IF(B230="Sell Covered Call",C230+D230,""))</x:f>
      </x:c>
      <x:c r="Z230" s="12" t="str">
        <x:f>IF(OR(P230&lt;&gt;"Open",O230=""),"",IF(B230="Sell Cash-Secured Put",MAX(C230-O230,0)*100*E230,IF(B230="Sell Covered Call",MAX(O230-C230,0)*100*E230,"")))</x:f>
      </x:c>
      <x:c r="AA230" s="12" t="str">
        <x:f>IF(P230&lt;&gt;"Open","",IF(OR(B230="Sell Cash-Secured Put",B230="Sell Covered Call"),V230-Z230-J230-K230,""))</x:f>
      </x:c>
      <x:c r="AB230" s="12" t="n">
        <x:f>IF(P230="Buy to Close",(D230-R230)*100*E230-J230-K230,IF(OR(P230="Assigned",P230="Expired Worthless",P230="Called Away"),V230-J230-K230,0))</x:f>
        <x:v>0</x:v>
      </x:c>
      <x:c r="AC230" s="12" t="str">
        <x:f>IF(AND(P230="Assigned",OR(AD230="",AD230="Holding"),O230&lt;&gt;""),(O230-C230)*100*E230,IF(AND(B230="Own Shares",P230="Open",O230&lt;&gt;""),(O230-G230)*F230,""))</x:f>
      </x:c>
      <x:c r="AD230" s="11" t="n"/>
      <x:c r="AE230" s="11" t="str">
        <x:f>IF(AND(P230="Assigned",OR(AD230="",AD230="Holding")),E230*100,IF(AND(B230="Own Shares",P230="Open"),F230,""))</x:f>
      </x:c>
      <x:c r="AF230" s="12" t="str">
        <x:f>IF(AND(P230="Assigned",OR(AD230="",AD230="Holding")),C230,IF(AND(B230="Own Shares",P230="Open"),G230,""))</x:f>
      </x:c>
      <x:c r="AG230" s="12" t="str">
        <x:f>IF(AND(B230="Own Shares",P230="Sold",S230&lt;&gt;""),(S230-G230)*F230-J230-K230,IF(AND(P230="Assigned",AD230="Sold",S230&lt;&gt;""),(S230-C230)*E230*100,""))</x:f>
      </x:c>
    </x:row>
    <x:row r="231">
      <x:c r="A231" s="11" t="n"/>
      <x:c r="B231" s="11" t="n"/>
      <x:c r="C231" s="12" t="n"/>
      <x:c r="D231" s="12" t="n"/>
      <x:c r="E231" s="11" t="n"/>
      <x:c r="F231" s="11" t="n"/>
      <x:c r="G231" s="12" t="n"/>
      <x:c r="H231" s="13" t="n"/>
      <x:c r="I231" s="13" t="n"/>
      <x:c r="J231" s="12" t="n"/>
      <x:c r="K231" s="12" t="n"/>
      <x:c r="L231" s="11" t="n"/>
      <x:c r="M231" s="12" t="n"/>
      <x:c r="N231" s="11" t="n"/>
      <x:c r="O231" s="12" t="n"/>
      <x:c r="P231" s="11" t="n"/>
      <x:c r="Q231" s="13" t="n"/>
      <x:c r="R231" s="12" t="n"/>
      <x:c r="S231" s="12" t="n"/>
      <x:c r="T231" s="11" t="n"/>
      <x:c r="U231" s="11" t="n"/>
      <x:c r="V231" s="12" t="str">
        <x:f>IF(OR(B231="Sell Cash-Secured Put",B231="Sell Covered Call"),D231*100*E231,"")</x:f>
      </x:c>
      <x:c r="W231" s="12" t="str">
        <x:f>IF(AND(B231="Sell Cash-Secured Put",P231="Open"),C231*100*E231,"")</x:f>
      </x:c>
      <x:c r="X231" s="14" t="str">
        <x:f>IF(AND(B231="Sell Cash-Secured Put",M231&lt;&gt;""),(M231-C231)/M231,"")</x:f>
      </x:c>
      <x:c r="Y231" s="12" t="str">
        <x:f>IF(B231="Sell Cash-Secured Put",C231-D231,IF(B231="Sell Covered Call",C231+D231,""))</x:f>
      </x:c>
      <x:c r="Z231" s="12" t="str">
        <x:f>IF(OR(P231&lt;&gt;"Open",O231=""),"",IF(B231="Sell Cash-Secured Put",MAX(C231-O231,0)*100*E231,IF(B231="Sell Covered Call",MAX(O231-C231,0)*100*E231,"")))</x:f>
      </x:c>
      <x:c r="AA231" s="12" t="str">
        <x:f>IF(P231&lt;&gt;"Open","",IF(OR(B231="Sell Cash-Secured Put",B231="Sell Covered Call"),V231-Z231-J231-K231,""))</x:f>
      </x:c>
      <x:c r="AB231" s="12" t="n">
        <x:f>IF(P231="Buy to Close",(D231-R231)*100*E231-J231-K231,IF(OR(P231="Assigned",P231="Expired Worthless",P231="Called Away"),V231-J231-K231,0))</x:f>
        <x:v>0</x:v>
      </x:c>
      <x:c r="AC231" s="12" t="str">
        <x:f>IF(AND(P231="Assigned",OR(AD231="",AD231="Holding"),O231&lt;&gt;""),(O231-C231)*100*E231,IF(AND(B231="Own Shares",P231="Open",O231&lt;&gt;""),(O231-G231)*F231,""))</x:f>
      </x:c>
      <x:c r="AD231" s="11" t="n"/>
      <x:c r="AE231" s="11" t="str">
        <x:f>IF(AND(P231="Assigned",OR(AD231="",AD231="Holding")),E231*100,IF(AND(B231="Own Shares",P231="Open"),F231,""))</x:f>
      </x:c>
      <x:c r="AF231" s="12" t="str">
        <x:f>IF(AND(P231="Assigned",OR(AD231="",AD231="Holding")),C231,IF(AND(B231="Own Shares",P231="Open"),G231,""))</x:f>
      </x:c>
      <x:c r="AG231" s="12" t="str">
        <x:f>IF(AND(B231="Own Shares",P231="Sold",S231&lt;&gt;""),(S231-G231)*F231-J231-K231,IF(AND(P231="Assigned",AD231="Sold",S231&lt;&gt;""),(S231-C231)*E231*100,""))</x:f>
      </x:c>
    </x:row>
    <x:row r="232">
      <x:c r="A232" s="11" t="n"/>
      <x:c r="B232" s="11" t="n"/>
      <x:c r="C232" s="12" t="n"/>
      <x:c r="D232" s="12" t="n"/>
      <x:c r="E232" s="11" t="n"/>
      <x:c r="F232" s="11" t="n"/>
      <x:c r="G232" s="12" t="n"/>
      <x:c r="H232" s="13" t="n"/>
      <x:c r="I232" s="13" t="n"/>
      <x:c r="J232" s="12" t="n"/>
      <x:c r="K232" s="12" t="n"/>
      <x:c r="L232" s="11" t="n"/>
      <x:c r="M232" s="12" t="n"/>
      <x:c r="N232" s="11" t="n"/>
      <x:c r="O232" s="12" t="n"/>
      <x:c r="P232" s="11" t="n"/>
      <x:c r="Q232" s="13" t="n"/>
      <x:c r="R232" s="12" t="n"/>
      <x:c r="S232" s="12" t="n"/>
      <x:c r="T232" s="11" t="n"/>
      <x:c r="U232" s="11" t="n"/>
      <x:c r="V232" s="12" t="str">
        <x:f>IF(OR(B232="Sell Cash-Secured Put",B232="Sell Covered Call"),D232*100*E232,"")</x:f>
      </x:c>
      <x:c r="W232" s="12" t="str">
        <x:f>IF(AND(B232="Sell Cash-Secured Put",P232="Open"),C232*100*E232,"")</x:f>
      </x:c>
      <x:c r="X232" s="14" t="str">
        <x:f>IF(AND(B232="Sell Cash-Secured Put",M232&lt;&gt;""),(M232-C232)/M232,"")</x:f>
      </x:c>
      <x:c r="Y232" s="12" t="str">
        <x:f>IF(B232="Sell Cash-Secured Put",C232-D232,IF(B232="Sell Covered Call",C232+D232,""))</x:f>
      </x:c>
      <x:c r="Z232" s="12" t="str">
        <x:f>IF(OR(P232&lt;&gt;"Open",O232=""),"",IF(B232="Sell Cash-Secured Put",MAX(C232-O232,0)*100*E232,IF(B232="Sell Covered Call",MAX(O232-C232,0)*100*E232,"")))</x:f>
      </x:c>
      <x:c r="AA232" s="12" t="str">
        <x:f>IF(P232&lt;&gt;"Open","",IF(OR(B232="Sell Cash-Secured Put",B232="Sell Covered Call"),V232-Z232-J232-K232,""))</x:f>
      </x:c>
      <x:c r="AB232" s="12" t="n">
        <x:f>IF(P232="Buy to Close",(D232-R232)*100*E232-J232-K232,IF(OR(P232="Assigned",P232="Expired Worthless",P232="Called Away"),V232-J232-K232,0))</x:f>
        <x:v>0</x:v>
      </x:c>
      <x:c r="AC232" s="12" t="str">
        <x:f>IF(AND(P232="Assigned",OR(AD232="",AD232="Holding"),O232&lt;&gt;""),(O232-C232)*100*E232,IF(AND(B232="Own Shares",P232="Open",O232&lt;&gt;""),(O232-G232)*F232,""))</x:f>
      </x:c>
      <x:c r="AD232" s="11" t="n"/>
      <x:c r="AE232" s="11" t="str">
        <x:f>IF(AND(P232="Assigned",OR(AD232="",AD232="Holding")),E232*100,IF(AND(B232="Own Shares",P232="Open"),F232,""))</x:f>
      </x:c>
      <x:c r="AF232" s="12" t="str">
        <x:f>IF(AND(P232="Assigned",OR(AD232="",AD232="Holding")),C232,IF(AND(B232="Own Shares",P232="Open"),G232,""))</x:f>
      </x:c>
      <x:c r="AG232" s="12" t="str">
        <x:f>IF(AND(B232="Own Shares",P232="Sold",S232&lt;&gt;""),(S232-G232)*F232-J232-K232,IF(AND(P232="Assigned",AD232="Sold",S232&lt;&gt;""),(S232-C232)*E232*100,""))</x:f>
      </x:c>
    </x:row>
    <x:row r="233">
      <x:c r="A233" s="11" t="n"/>
      <x:c r="B233" s="11" t="n"/>
      <x:c r="C233" s="12" t="n"/>
      <x:c r="D233" s="12" t="n"/>
      <x:c r="E233" s="11" t="n"/>
      <x:c r="F233" s="11" t="n"/>
      <x:c r="G233" s="12" t="n"/>
      <x:c r="H233" s="13" t="n"/>
      <x:c r="I233" s="13" t="n"/>
      <x:c r="J233" s="12" t="n"/>
      <x:c r="K233" s="12" t="n"/>
      <x:c r="L233" s="11" t="n"/>
      <x:c r="M233" s="12" t="n"/>
      <x:c r="N233" s="11" t="n"/>
      <x:c r="O233" s="12" t="n"/>
      <x:c r="P233" s="11" t="n"/>
      <x:c r="Q233" s="13" t="n"/>
      <x:c r="R233" s="12" t="n"/>
      <x:c r="S233" s="12" t="n"/>
      <x:c r="T233" s="11" t="n"/>
      <x:c r="U233" s="11" t="n"/>
      <x:c r="V233" s="12" t="str">
        <x:f>IF(OR(B233="Sell Cash-Secured Put",B233="Sell Covered Call"),D233*100*E233,"")</x:f>
      </x:c>
      <x:c r="W233" s="12" t="str">
        <x:f>IF(AND(B233="Sell Cash-Secured Put",P233="Open"),C233*100*E233,"")</x:f>
      </x:c>
      <x:c r="X233" s="14" t="str">
        <x:f>IF(AND(B233="Sell Cash-Secured Put",M233&lt;&gt;""),(M233-C233)/M233,"")</x:f>
      </x:c>
      <x:c r="Y233" s="12" t="str">
        <x:f>IF(B233="Sell Cash-Secured Put",C233-D233,IF(B233="Sell Covered Call",C233+D233,""))</x:f>
      </x:c>
      <x:c r="Z233" s="12" t="str">
        <x:f>IF(OR(P233&lt;&gt;"Open",O233=""),"",IF(B233="Sell Cash-Secured Put",MAX(C233-O233,0)*100*E233,IF(B233="Sell Covered Call",MAX(O233-C233,0)*100*E233,"")))</x:f>
      </x:c>
      <x:c r="AA233" s="12" t="str">
        <x:f>IF(P233&lt;&gt;"Open","",IF(OR(B233="Sell Cash-Secured Put",B233="Sell Covered Call"),V233-Z233-J233-K233,""))</x:f>
      </x:c>
      <x:c r="AB233" s="12" t="n">
        <x:f>IF(P233="Buy to Close",(D233-R233)*100*E233-J233-K233,IF(OR(P233="Assigned",P233="Expired Worthless",P233="Called Away"),V233-J233-K233,0))</x:f>
        <x:v>0</x:v>
      </x:c>
      <x:c r="AC233" s="12" t="str">
        <x:f>IF(AND(P233="Assigned",OR(AD233="",AD233="Holding"),O233&lt;&gt;""),(O233-C233)*100*E233,IF(AND(B233="Own Shares",P233="Open",O233&lt;&gt;""),(O233-G233)*F233,""))</x:f>
      </x:c>
      <x:c r="AD233" s="11" t="n"/>
      <x:c r="AE233" s="11" t="str">
        <x:f>IF(AND(P233="Assigned",OR(AD233="",AD233="Holding")),E233*100,IF(AND(B233="Own Shares",P233="Open"),F233,""))</x:f>
      </x:c>
      <x:c r="AF233" s="12" t="str">
        <x:f>IF(AND(P233="Assigned",OR(AD233="",AD233="Holding")),C233,IF(AND(B233="Own Shares",P233="Open"),G233,""))</x:f>
      </x:c>
      <x:c r="AG233" s="12" t="str">
        <x:f>IF(AND(B233="Own Shares",P233="Sold",S233&lt;&gt;""),(S233-G233)*F233-J233-K233,IF(AND(P233="Assigned",AD233="Sold",S233&lt;&gt;""),(S233-C233)*E233*100,""))</x:f>
      </x:c>
    </x:row>
    <x:row r="234">
      <x:c r="A234" s="11" t="n"/>
      <x:c r="B234" s="11" t="n"/>
      <x:c r="C234" s="12" t="n"/>
      <x:c r="D234" s="12" t="n"/>
      <x:c r="E234" s="11" t="n"/>
      <x:c r="F234" s="11" t="n"/>
      <x:c r="G234" s="12" t="n"/>
      <x:c r="H234" s="13" t="n"/>
      <x:c r="I234" s="13" t="n"/>
      <x:c r="J234" s="12" t="n"/>
      <x:c r="K234" s="12" t="n"/>
      <x:c r="L234" s="11" t="n"/>
      <x:c r="M234" s="12" t="n"/>
      <x:c r="N234" s="11" t="n"/>
      <x:c r="O234" s="12" t="n"/>
      <x:c r="P234" s="11" t="n"/>
      <x:c r="Q234" s="13" t="n"/>
      <x:c r="R234" s="12" t="n"/>
      <x:c r="S234" s="12" t="n"/>
      <x:c r="T234" s="11" t="n"/>
      <x:c r="U234" s="11" t="n"/>
      <x:c r="V234" s="12" t="str">
        <x:f>IF(OR(B234="Sell Cash-Secured Put",B234="Sell Covered Call"),D234*100*E234,"")</x:f>
      </x:c>
      <x:c r="W234" s="12" t="str">
        <x:f>IF(AND(B234="Sell Cash-Secured Put",P234="Open"),C234*100*E234,"")</x:f>
      </x:c>
      <x:c r="X234" s="14" t="str">
        <x:f>IF(AND(B234="Sell Cash-Secured Put",M234&lt;&gt;""),(M234-C234)/M234,"")</x:f>
      </x:c>
      <x:c r="Y234" s="12" t="str">
        <x:f>IF(B234="Sell Cash-Secured Put",C234-D234,IF(B234="Sell Covered Call",C234+D234,""))</x:f>
      </x:c>
      <x:c r="Z234" s="12" t="str">
        <x:f>IF(OR(P234&lt;&gt;"Open",O234=""),"",IF(B234="Sell Cash-Secured Put",MAX(C234-O234,0)*100*E234,IF(B234="Sell Covered Call",MAX(O234-C234,0)*100*E234,"")))</x:f>
      </x:c>
      <x:c r="AA234" s="12" t="str">
        <x:f>IF(P234&lt;&gt;"Open","",IF(OR(B234="Sell Cash-Secured Put",B234="Sell Covered Call"),V234-Z234-J234-K234,""))</x:f>
      </x:c>
      <x:c r="AB234" s="12" t="n">
        <x:f>IF(P234="Buy to Close",(D234-R234)*100*E234-J234-K234,IF(OR(P234="Assigned",P234="Expired Worthless",P234="Called Away"),V234-J234-K234,0))</x:f>
        <x:v>0</x:v>
      </x:c>
      <x:c r="AC234" s="12" t="str">
        <x:f>IF(AND(P234="Assigned",OR(AD234="",AD234="Holding"),O234&lt;&gt;""),(O234-C234)*100*E234,IF(AND(B234="Own Shares",P234="Open",O234&lt;&gt;""),(O234-G234)*F234,""))</x:f>
      </x:c>
      <x:c r="AD234" s="11" t="n"/>
      <x:c r="AE234" s="11" t="str">
        <x:f>IF(AND(P234="Assigned",OR(AD234="",AD234="Holding")),E234*100,IF(AND(B234="Own Shares",P234="Open"),F234,""))</x:f>
      </x:c>
      <x:c r="AF234" s="12" t="str">
        <x:f>IF(AND(P234="Assigned",OR(AD234="",AD234="Holding")),C234,IF(AND(B234="Own Shares",P234="Open"),G234,""))</x:f>
      </x:c>
      <x:c r="AG234" s="12" t="str">
        <x:f>IF(AND(B234="Own Shares",P234="Sold",S234&lt;&gt;""),(S234-G234)*F234-J234-K234,IF(AND(P234="Assigned",AD234="Sold",S234&lt;&gt;""),(S234-C234)*E234*100,""))</x:f>
      </x:c>
    </x:row>
    <x:row r="235">
      <x:c r="A235" s="11" t="n"/>
      <x:c r="B235" s="11" t="n"/>
      <x:c r="C235" s="12" t="n"/>
      <x:c r="D235" s="12" t="n"/>
      <x:c r="E235" s="11" t="n"/>
      <x:c r="F235" s="11" t="n"/>
      <x:c r="G235" s="12" t="n"/>
      <x:c r="H235" s="13" t="n"/>
      <x:c r="I235" s="13" t="n"/>
      <x:c r="J235" s="12" t="n"/>
      <x:c r="K235" s="12" t="n"/>
      <x:c r="L235" s="11" t="n"/>
      <x:c r="M235" s="12" t="n"/>
      <x:c r="N235" s="11" t="n"/>
      <x:c r="O235" s="12" t="n"/>
      <x:c r="P235" s="11" t="n"/>
      <x:c r="Q235" s="13" t="n"/>
      <x:c r="R235" s="12" t="n"/>
      <x:c r="S235" s="12" t="n"/>
      <x:c r="T235" s="11" t="n"/>
      <x:c r="U235" s="11" t="n"/>
      <x:c r="V235" s="12" t="str">
        <x:f>IF(OR(B235="Sell Cash-Secured Put",B235="Sell Covered Call"),D235*100*E235,"")</x:f>
      </x:c>
      <x:c r="W235" s="12" t="str">
        <x:f>IF(AND(B235="Sell Cash-Secured Put",P235="Open"),C235*100*E235,"")</x:f>
      </x:c>
      <x:c r="X235" s="14" t="str">
        <x:f>IF(AND(B235="Sell Cash-Secured Put",M235&lt;&gt;""),(M235-C235)/M235,"")</x:f>
      </x:c>
      <x:c r="Y235" s="12" t="str">
        <x:f>IF(B235="Sell Cash-Secured Put",C235-D235,IF(B235="Sell Covered Call",C235+D235,""))</x:f>
      </x:c>
      <x:c r="Z235" s="12" t="str">
        <x:f>IF(OR(P235&lt;&gt;"Open",O235=""),"",IF(B235="Sell Cash-Secured Put",MAX(C235-O235,0)*100*E235,IF(B235="Sell Covered Call",MAX(O235-C235,0)*100*E235,"")))</x:f>
      </x:c>
      <x:c r="AA235" s="12" t="str">
        <x:f>IF(P235&lt;&gt;"Open","",IF(OR(B235="Sell Cash-Secured Put",B235="Sell Covered Call"),V235-Z235-J235-K235,""))</x:f>
      </x:c>
      <x:c r="AB235" s="12" t="n">
        <x:f>IF(P235="Buy to Close",(D235-R235)*100*E235-J235-K235,IF(OR(P235="Assigned",P235="Expired Worthless",P235="Called Away"),V235-J235-K235,0))</x:f>
        <x:v>0</x:v>
      </x:c>
      <x:c r="AC235" s="12" t="str">
        <x:f>IF(AND(P235="Assigned",OR(AD235="",AD235="Holding"),O235&lt;&gt;""),(O235-C235)*100*E235,IF(AND(B235="Own Shares",P235="Open",O235&lt;&gt;""),(O235-G235)*F235,""))</x:f>
      </x:c>
      <x:c r="AD235" s="11" t="n"/>
      <x:c r="AE235" s="11" t="str">
        <x:f>IF(AND(P235="Assigned",OR(AD235="",AD235="Holding")),E235*100,IF(AND(B235="Own Shares",P235="Open"),F235,""))</x:f>
      </x:c>
      <x:c r="AF235" s="12" t="str">
        <x:f>IF(AND(P235="Assigned",OR(AD235="",AD235="Holding")),C235,IF(AND(B235="Own Shares",P235="Open"),G235,""))</x:f>
      </x:c>
      <x:c r="AG235" s="12" t="str">
        <x:f>IF(AND(B235="Own Shares",P235="Sold",S235&lt;&gt;""),(S235-G235)*F235-J235-K235,IF(AND(P235="Assigned",AD235="Sold",S235&lt;&gt;""),(S235-C235)*E235*100,""))</x:f>
      </x:c>
    </x:row>
    <x:row r="236">
      <x:c r="A236" s="11" t="n"/>
      <x:c r="B236" s="11" t="n"/>
      <x:c r="C236" s="12" t="n"/>
      <x:c r="D236" s="12" t="n"/>
      <x:c r="E236" s="11" t="n"/>
      <x:c r="F236" s="11" t="n"/>
      <x:c r="G236" s="12" t="n"/>
      <x:c r="H236" s="13" t="n"/>
      <x:c r="I236" s="13" t="n"/>
      <x:c r="J236" s="12" t="n"/>
      <x:c r="K236" s="12" t="n"/>
      <x:c r="L236" s="11" t="n"/>
      <x:c r="M236" s="12" t="n"/>
      <x:c r="N236" s="11" t="n"/>
      <x:c r="O236" s="12" t="n"/>
      <x:c r="P236" s="11" t="n"/>
      <x:c r="Q236" s="13" t="n"/>
      <x:c r="R236" s="12" t="n"/>
      <x:c r="S236" s="12" t="n"/>
      <x:c r="T236" s="11" t="n"/>
      <x:c r="U236" s="11" t="n"/>
      <x:c r="V236" s="12" t="str">
        <x:f>IF(OR(B236="Sell Cash-Secured Put",B236="Sell Covered Call"),D236*100*E236,"")</x:f>
      </x:c>
      <x:c r="W236" s="12" t="str">
        <x:f>IF(AND(B236="Sell Cash-Secured Put",P236="Open"),C236*100*E236,"")</x:f>
      </x:c>
      <x:c r="X236" s="14" t="str">
        <x:f>IF(AND(B236="Sell Cash-Secured Put",M236&lt;&gt;""),(M236-C236)/M236,"")</x:f>
      </x:c>
      <x:c r="Y236" s="12" t="str">
        <x:f>IF(B236="Sell Cash-Secured Put",C236-D236,IF(B236="Sell Covered Call",C236+D236,""))</x:f>
      </x:c>
      <x:c r="Z236" s="12" t="str">
        <x:f>IF(OR(P236&lt;&gt;"Open",O236=""),"",IF(B236="Sell Cash-Secured Put",MAX(C236-O236,0)*100*E236,IF(B236="Sell Covered Call",MAX(O236-C236,0)*100*E236,"")))</x:f>
      </x:c>
      <x:c r="AA236" s="12" t="str">
        <x:f>IF(P236&lt;&gt;"Open","",IF(OR(B236="Sell Cash-Secured Put",B236="Sell Covered Call"),V236-Z236-J236-K236,""))</x:f>
      </x:c>
      <x:c r="AB236" s="12" t="n">
        <x:f>IF(P236="Buy to Close",(D236-R236)*100*E236-J236-K236,IF(OR(P236="Assigned",P236="Expired Worthless",P236="Called Away"),V236-J236-K236,0))</x:f>
        <x:v>0</x:v>
      </x:c>
      <x:c r="AC236" s="12" t="str">
        <x:f>IF(AND(P236="Assigned",OR(AD236="",AD236="Holding"),O236&lt;&gt;""),(O236-C236)*100*E236,IF(AND(B236="Own Shares",P236="Open",O236&lt;&gt;""),(O236-G236)*F236,""))</x:f>
      </x:c>
      <x:c r="AD236" s="11" t="n"/>
      <x:c r="AE236" s="11" t="str">
        <x:f>IF(AND(P236="Assigned",OR(AD236="",AD236="Holding")),E236*100,IF(AND(B236="Own Shares",P236="Open"),F236,""))</x:f>
      </x:c>
      <x:c r="AF236" s="12" t="str">
        <x:f>IF(AND(P236="Assigned",OR(AD236="",AD236="Holding")),C236,IF(AND(B236="Own Shares",P236="Open"),G236,""))</x:f>
      </x:c>
      <x:c r="AG236" s="12" t="str">
        <x:f>IF(AND(B236="Own Shares",P236="Sold",S236&lt;&gt;""),(S236-G236)*F236-J236-K236,IF(AND(P236="Assigned",AD236="Sold",S236&lt;&gt;""),(S236-C236)*E236*100,""))</x:f>
      </x:c>
    </x:row>
    <x:row r="237">
      <x:c r="A237" s="11" t="n"/>
      <x:c r="B237" s="11" t="n"/>
      <x:c r="C237" s="12" t="n"/>
      <x:c r="D237" s="12" t="n"/>
      <x:c r="E237" s="11" t="n"/>
      <x:c r="F237" s="11" t="n"/>
      <x:c r="G237" s="12" t="n"/>
      <x:c r="H237" s="13" t="n"/>
      <x:c r="I237" s="13" t="n"/>
      <x:c r="J237" s="12" t="n"/>
      <x:c r="K237" s="12" t="n"/>
      <x:c r="L237" s="11" t="n"/>
      <x:c r="M237" s="12" t="n"/>
      <x:c r="N237" s="11" t="n"/>
      <x:c r="O237" s="12" t="n"/>
      <x:c r="P237" s="11" t="n"/>
      <x:c r="Q237" s="13" t="n"/>
      <x:c r="R237" s="12" t="n"/>
      <x:c r="S237" s="12" t="n"/>
      <x:c r="T237" s="11" t="n"/>
      <x:c r="U237" s="11" t="n"/>
      <x:c r="V237" s="12" t="str">
        <x:f>IF(OR(B237="Sell Cash-Secured Put",B237="Sell Covered Call"),D237*100*E237,"")</x:f>
      </x:c>
      <x:c r="W237" s="12" t="str">
        <x:f>IF(AND(B237="Sell Cash-Secured Put",P237="Open"),C237*100*E237,"")</x:f>
      </x:c>
      <x:c r="X237" s="14" t="str">
        <x:f>IF(AND(B237="Sell Cash-Secured Put",M237&lt;&gt;""),(M237-C237)/M237,"")</x:f>
      </x:c>
      <x:c r="Y237" s="12" t="str">
        <x:f>IF(B237="Sell Cash-Secured Put",C237-D237,IF(B237="Sell Covered Call",C237+D237,""))</x:f>
      </x:c>
      <x:c r="Z237" s="12" t="str">
        <x:f>IF(OR(P237&lt;&gt;"Open",O237=""),"",IF(B237="Sell Cash-Secured Put",MAX(C237-O237,0)*100*E237,IF(B237="Sell Covered Call",MAX(O237-C237,0)*100*E237,"")))</x:f>
      </x:c>
      <x:c r="AA237" s="12" t="str">
        <x:f>IF(P237&lt;&gt;"Open","",IF(OR(B237="Sell Cash-Secured Put",B237="Sell Covered Call"),V237-Z237-J237-K237,""))</x:f>
      </x:c>
      <x:c r="AB237" s="12" t="n">
        <x:f>IF(P237="Buy to Close",(D237-R237)*100*E237-J237-K237,IF(OR(P237="Assigned",P237="Expired Worthless",P237="Called Away"),V237-J237-K237,0))</x:f>
        <x:v>0</x:v>
      </x:c>
      <x:c r="AC237" s="12" t="str">
        <x:f>IF(AND(P237="Assigned",OR(AD237="",AD237="Holding"),O237&lt;&gt;""),(O237-C237)*100*E237,IF(AND(B237="Own Shares",P237="Open",O237&lt;&gt;""),(O237-G237)*F237,""))</x:f>
      </x:c>
      <x:c r="AD237" s="11" t="n"/>
      <x:c r="AE237" s="11" t="str">
        <x:f>IF(AND(P237="Assigned",OR(AD237="",AD237="Holding")),E237*100,IF(AND(B237="Own Shares",P237="Open"),F237,""))</x:f>
      </x:c>
      <x:c r="AF237" s="12" t="str">
        <x:f>IF(AND(P237="Assigned",OR(AD237="",AD237="Holding")),C237,IF(AND(B237="Own Shares",P237="Open"),G237,""))</x:f>
      </x:c>
      <x:c r="AG237" s="12" t="str">
        <x:f>IF(AND(B237="Own Shares",P237="Sold",S237&lt;&gt;""),(S237-G237)*F237-J237-K237,IF(AND(P237="Assigned",AD237="Sold",S237&lt;&gt;""),(S237-C237)*E237*100,""))</x:f>
      </x:c>
    </x:row>
    <x:row r="238">
      <x:c r="A238" s="11" t="n"/>
      <x:c r="B238" s="11" t="n"/>
      <x:c r="C238" s="12" t="n"/>
      <x:c r="D238" s="12" t="n"/>
      <x:c r="E238" s="11" t="n"/>
      <x:c r="F238" s="11" t="n"/>
      <x:c r="G238" s="12" t="n"/>
      <x:c r="H238" s="13" t="n"/>
      <x:c r="I238" s="13" t="n"/>
      <x:c r="J238" s="12" t="n"/>
      <x:c r="K238" s="12" t="n"/>
      <x:c r="L238" s="11" t="n"/>
      <x:c r="M238" s="12" t="n"/>
      <x:c r="N238" s="11" t="n"/>
      <x:c r="O238" s="12" t="n"/>
      <x:c r="P238" s="11" t="n"/>
      <x:c r="Q238" s="13" t="n"/>
      <x:c r="R238" s="12" t="n"/>
      <x:c r="S238" s="12" t="n"/>
      <x:c r="T238" s="11" t="n"/>
      <x:c r="U238" s="11" t="n"/>
      <x:c r="V238" s="12" t="str">
        <x:f>IF(OR(B238="Sell Cash-Secured Put",B238="Sell Covered Call"),D238*100*E238,"")</x:f>
      </x:c>
      <x:c r="W238" s="12" t="str">
        <x:f>IF(AND(B238="Sell Cash-Secured Put",P238="Open"),C238*100*E238,"")</x:f>
      </x:c>
      <x:c r="X238" s="14" t="str">
        <x:f>IF(AND(B238="Sell Cash-Secured Put",M238&lt;&gt;""),(M238-C238)/M238,"")</x:f>
      </x:c>
      <x:c r="Y238" s="12" t="str">
        <x:f>IF(B238="Sell Cash-Secured Put",C238-D238,IF(B238="Sell Covered Call",C238+D238,""))</x:f>
      </x:c>
      <x:c r="Z238" s="12" t="str">
        <x:f>IF(OR(P238&lt;&gt;"Open",O238=""),"",IF(B238="Sell Cash-Secured Put",MAX(C238-O238,0)*100*E238,IF(B238="Sell Covered Call",MAX(O238-C238,0)*100*E238,"")))</x:f>
      </x:c>
      <x:c r="AA238" s="12" t="str">
        <x:f>IF(P238&lt;&gt;"Open","",IF(OR(B238="Sell Cash-Secured Put",B238="Sell Covered Call"),V238-Z238-J238-K238,""))</x:f>
      </x:c>
      <x:c r="AB238" s="12" t="n">
        <x:f>IF(P238="Buy to Close",(D238-R238)*100*E238-J238-K238,IF(OR(P238="Assigned",P238="Expired Worthless",P238="Called Away"),V238-J238-K238,0))</x:f>
        <x:v>0</x:v>
      </x:c>
      <x:c r="AC238" s="12" t="str">
        <x:f>IF(AND(P238="Assigned",OR(AD238="",AD238="Holding"),O238&lt;&gt;""),(O238-C238)*100*E238,IF(AND(B238="Own Shares",P238="Open",O238&lt;&gt;""),(O238-G238)*F238,""))</x:f>
      </x:c>
      <x:c r="AD238" s="11" t="n"/>
      <x:c r="AE238" s="11" t="str">
        <x:f>IF(AND(P238="Assigned",OR(AD238="",AD238="Holding")),E238*100,IF(AND(B238="Own Shares",P238="Open"),F238,""))</x:f>
      </x:c>
      <x:c r="AF238" s="12" t="str">
        <x:f>IF(AND(P238="Assigned",OR(AD238="",AD238="Holding")),C238,IF(AND(B238="Own Shares",P238="Open"),G238,""))</x:f>
      </x:c>
      <x:c r="AG238" s="12" t="str">
        <x:f>IF(AND(B238="Own Shares",P238="Sold",S238&lt;&gt;""),(S238-G238)*F238-J238-K238,IF(AND(P238="Assigned",AD238="Sold",S238&lt;&gt;""),(S238-C238)*E238*100,""))</x:f>
      </x:c>
    </x:row>
    <x:row r="239">
      <x:c r="A239" s="11" t="n"/>
      <x:c r="B239" s="11" t="n"/>
      <x:c r="C239" s="12" t="n"/>
      <x:c r="D239" s="12" t="n"/>
      <x:c r="E239" s="11" t="n"/>
      <x:c r="F239" s="11" t="n"/>
      <x:c r="G239" s="12" t="n"/>
      <x:c r="H239" s="13" t="n"/>
      <x:c r="I239" s="13" t="n"/>
      <x:c r="J239" s="12" t="n"/>
      <x:c r="K239" s="12" t="n"/>
      <x:c r="L239" s="11" t="n"/>
      <x:c r="M239" s="12" t="n"/>
      <x:c r="N239" s="11" t="n"/>
      <x:c r="O239" s="12" t="n"/>
      <x:c r="P239" s="11" t="n"/>
      <x:c r="Q239" s="13" t="n"/>
      <x:c r="R239" s="12" t="n"/>
      <x:c r="S239" s="12" t="n"/>
      <x:c r="T239" s="11" t="n"/>
      <x:c r="U239" s="11" t="n"/>
      <x:c r="V239" s="12" t="str">
        <x:f>IF(OR(B239="Sell Cash-Secured Put",B239="Sell Covered Call"),D239*100*E239,"")</x:f>
      </x:c>
      <x:c r="W239" s="12" t="str">
        <x:f>IF(AND(B239="Sell Cash-Secured Put",P239="Open"),C239*100*E239,"")</x:f>
      </x:c>
      <x:c r="X239" s="14" t="str">
        <x:f>IF(AND(B239="Sell Cash-Secured Put",M239&lt;&gt;""),(M239-C239)/M239,"")</x:f>
      </x:c>
      <x:c r="Y239" s="12" t="str">
        <x:f>IF(B239="Sell Cash-Secured Put",C239-D239,IF(B239="Sell Covered Call",C239+D239,""))</x:f>
      </x:c>
      <x:c r="Z239" s="12" t="str">
        <x:f>IF(OR(P239&lt;&gt;"Open",O239=""),"",IF(B239="Sell Cash-Secured Put",MAX(C239-O239,0)*100*E239,IF(B239="Sell Covered Call",MAX(O239-C239,0)*100*E239,"")))</x:f>
      </x:c>
      <x:c r="AA239" s="12" t="str">
        <x:f>IF(P239&lt;&gt;"Open","",IF(OR(B239="Sell Cash-Secured Put",B239="Sell Covered Call"),V239-Z239-J239-K239,""))</x:f>
      </x:c>
      <x:c r="AB239" s="12" t="n">
        <x:f>IF(P239="Buy to Close",(D239-R239)*100*E239-J239-K239,IF(OR(P239="Assigned",P239="Expired Worthless",P239="Called Away"),V239-J239-K239,0))</x:f>
        <x:v>0</x:v>
      </x:c>
      <x:c r="AC239" s="12" t="str">
        <x:f>IF(AND(P239="Assigned",OR(AD239="",AD239="Holding"),O239&lt;&gt;""),(O239-C239)*100*E239,IF(AND(B239="Own Shares",P239="Open",O239&lt;&gt;""),(O239-G239)*F239,""))</x:f>
      </x:c>
      <x:c r="AD239" s="11" t="n"/>
      <x:c r="AE239" s="11" t="str">
        <x:f>IF(AND(P239="Assigned",OR(AD239="",AD239="Holding")),E239*100,IF(AND(B239="Own Shares",P239="Open"),F239,""))</x:f>
      </x:c>
      <x:c r="AF239" s="12" t="str">
        <x:f>IF(AND(P239="Assigned",OR(AD239="",AD239="Holding")),C239,IF(AND(B239="Own Shares",P239="Open"),G239,""))</x:f>
      </x:c>
      <x:c r="AG239" s="12" t="str">
        <x:f>IF(AND(B239="Own Shares",P239="Sold",S239&lt;&gt;""),(S239-G239)*F239-J239-K239,IF(AND(P239="Assigned",AD239="Sold",S239&lt;&gt;""),(S239-C239)*E239*100,""))</x:f>
      </x:c>
    </x:row>
    <x:row r="240">
      <x:c r="A240" s="11" t="n"/>
      <x:c r="B240" s="11" t="n"/>
      <x:c r="C240" s="12" t="n"/>
      <x:c r="D240" s="12" t="n"/>
      <x:c r="E240" s="11" t="n"/>
      <x:c r="F240" s="11" t="n"/>
      <x:c r="G240" s="12" t="n"/>
      <x:c r="H240" s="13" t="n"/>
      <x:c r="I240" s="13" t="n"/>
      <x:c r="J240" s="12" t="n"/>
      <x:c r="K240" s="12" t="n"/>
      <x:c r="L240" s="11" t="n"/>
      <x:c r="M240" s="12" t="n"/>
      <x:c r="N240" s="11" t="n"/>
      <x:c r="O240" s="12" t="n"/>
      <x:c r="P240" s="11" t="n"/>
      <x:c r="Q240" s="13" t="n"/>
      <x:c r="R240" s="12" t="n"/>
      <x:c r="S240" s="12" t="n"/>
      <x:c r="T240" s="11" t="n"/>
      <x:c r="U240" s="11" t="n"/>
      <x:c r="V240" s="12" t="str">
        <x:f>IF(OR(B240="Sell Cash-Secured Put",B240="Sell Covered Call"),D240*100*E240,"")</x:f>
      </x:c>
      <x:c r="W240" s="12" t="str">
        <x:f>IF(AND(B240="Sell Cash-Secured Put",P240="Open"),C240*100*E240,"")</x:f>
      </x:c>
      <x:c r="X240" s="14" t="str">
        <x:f>IF(AND(B240="Sell Cash-Secured Put",M240&lt;&gt;""),(M240-C240)/M240,"")</x:f>
      </x:c>
      <x:c r="Y240" s="12" t="str">
        <x:f>IF(B240="Sell Cash-Secured Put",C240-D240,IF(B240="Sell Covered Call",C240+D240,""))</x:f>
      </x:c>
      <x:c r="Z240" s="12" t="str">
        <x:f>IF(OR(P240&lt;&gt;"Open",O240=""),"",IF(B240="Sell Cash-Secured Put",MAX(C240-O240,0)*100*E240,IF(B240="Sell Covered Call",MAX(O240-C240,0)*100*E240,"")))</x:f>
      </x:c>
      <x:c r="AA240" s="12" t="str">
        <x:f>IF(P240&lt;&gt;"Open","",IF(OR(B240="Sell Cash-Secured Put",B240="Sell Covered Call"),V240-Z240-J240-K240,""))</x:f>
      </x:c>
      <x:c r="AB240" s="12" t="n">
        <x:f>IF(P240="Buy to Close",(D240-R240)*100*E240-J240-K240,IF(OR(P240="Assigned",P240="Expired Worthless",P240="Called Away"),V240-J240-K240,0))</x:f>
        <x:v>0</x:v>
      </x:c>
      <x:c r="AC240" s="12" t="str">
        <x:f>IF(AND(P240="Assigned",OR(AD240="",AD240="Holding"),O240&lt;&gt;""),(O240-C240)*100*E240,IF(AND(B240="Own Shares",P240="Open",O240&lt;&gt;""),(O240-G240)*F240,""))</x:f>
      </x:c>
      <x:c r="AD240" s="11" t="n"/>
      <x:c r="AE240" s="11" t="str">
        <x:f>IF(AND(P240="Assigned",OR(AD240="",AD240="Holding")),E240*100,IF(AND(B240="Own Shares",P240="Open"),F240,""))</x:f>
      </x:c>
      <x:c r="AF240" s="12" t="str">
        <x:f>IF(AND(P240="Assigned",OR(AD240="",AD240="Holding")),C240,IF(AND(B240="Own Shares",P240="Open"),G240,""))</x:f>
      </x:c>
      <x:c r="AG240" s="12" t="str">
        <x:f>IF(AND(B240="Own Shares",P240="Sold",S240&lt;&gt;""),(S240-G240)*F240-J240-K240,IF(AND(P240="Assigned",AD240="Sold",S240&lt;&gt;""),(S240-C240)*E240*100,""))</x:f>
      </x:c>
    </x:row>
    <x:row r="241">
      <x:c r="A241" s="11" t="n"/>
      <x:c r="B241" s="11" t="n"/>
      <x:c r="C241" s="12" t="n"/>
      <x:c r="D241" s="12" t="n"/>
      <x:c r="E241" s="11" t="n"/>
      <x:c r="F241" s="11" t="n"/>
      <x:c r="G241" s="12" t="n"/>
      <x:c r="H241" s="13" t="n"/>
      <x:c r="I241" s="13" t="n"/>
      <x:c r="J241" s="12" t="n"/>
      <x:c r="K241" s="12" t="n"/>
      <x:c r="L241" s="11" t="n"/>
      <x:c r="M241" s="12" t="n"/>
      <x:c r="N241" s="11" t="n"/>
      <x:c r="O241" s="12" t="n"/>
      <x:c r="P241" s="11" t="n"/>
      <x:c r="Q241" s="13" t="n"/>
      <x:c r="R241" s="12" t="n"/>
      <x:c r="S241" s="12" t="n"/>
      <x:c r="T241" s="11" t="n"/>
      <x:c r="U241" s="11" t="n"/>
      <x:c r="V241" s="12" t="str">
        <x:f>IF(OR(B241="Sell Cash-Secured Put",B241="Sell Covered Call"),D241*100*E241,"")</x:f>
      </x:c>
      <x:c r="W241" s="12" t="str">
        <x:f>IF(AND(B241="Sell Cash-Secured Put",P241="Open"),C241*100*E241,"")</x:f>
      </x:c>
      <x:c r="X241" s="14" t="str">
        <x:f>IF(AND(B241="Sell Cash-Secured Put",M241&lt;&gt;""),(M241-C241)/M241,"")</x:f>
      </x:c>
      <x:c r="Y241" s="12" t="str">
        <x:f>IF(B241="Sell Cash-Secured Put",C241-D241,IF(B241="Sell Covered Call",C241+D241,""))</x:f>
      </x:c>
      <x:c r="Z241" s="12" t="str">
        <x:f>IF(OR(P241&lt;&gt;"Open",O241=""),"",IF(B241="Sell Cash-Secured Put",MAX(C241-O241,0)*100*E241,IF(B241="Sell Covered Call",MAX(O241-C241,0)*100*E241,"")))</x:f>
      </x:c>
      <x:c r="AA241" s="12" t="str">
        <x:f>IF(P241&lt;&gt;"Open","",IF(OR(B241="Sell Cash-Secured Put",B241="Sell Covered Call"),V241-Z241-J241-K241,""))</x:f>
      </x:c>
      <x:c r="AB241" s="12" t="n">
        <x:f>IF(P241="Buy to Close",(D241-R241)*100*E241-J241-K241,IF(OR(P241="Assigned",P241="Expired Worthless",P241="Called Away"),V241-J241-K241,0))</x:f>
        <x:v>0</x:v>
      </x:c>
      <x:c r="AC241" s="12" t="str">
        <x:f>IF(AND(P241="Assigned",OR(AD241="",AD241="Holding"),O241&lt;&gt;""),(O241-C241)*100*E241,IF(AND(B241="Own Shares",P241="Open",O241&lt;&gt;""),(O241-G241)*F241,""))</x:f>
      </x:c>
      <x:c r="AD241" s="11" t="n"/>
      <x:c r="AE241" s="11" t="str">
        <x:f>IF(AND(P241="Assigned",OR(AD241="",AD241="Holding")),E241*100,IF(AND(B241="Own Shares",P241="Open"),F241,""))</x:f>
      </x:c>
      <x:c r="AF241" s="12" t="str">
        <x:f>IF(AND(P241="Assigned",OR(AD241="",AD241="Holding")),C241,IF(AND(B241="Own Shares",P241="Open"),G241,""))</x:f>
      </x:c>
      <x:c r="AG241" s="12" t="str">
        <x:f>IF(AND(B241="Own Shares",P241="Sold",S241&lt;&gt;""),(S241-G241)*F241-J241-K241,IF(AND(P241="Assigned",AD241="Sold",S241&lt;&gt;""),(S241-C241)*E241*100,""))</x:f>
      </x:c>
    </x:row>
    <x:row r="242">
      <x:c r="A242" s="11" t="n"/>
      <x:c r="B242" s="11" t="n"/>
      <x:c r="C242" s="12" t="n"/>
      <x:c r="D242" s="12" t="n"/>
      <x:c r="E242" s="11" t="n"/>
      <x:c r="F242" s="11" t="n"/>
      <x:c r="G242" s="12" t="n"/>
      <x:c r="H242" s="13" t="n"/>
      <x:c r="I242" s="13" t="n"/>
      <x:c r="J242" s="12" t="n"/>
      <x:c r="K242" s="12" t="n"/>
      <x:c r="L242" s="11" t="n"/>
      <x:c r="M242" s="12" t="n"/>
      <x:c r="N242" s="11" t="n"/>
      <x:c r="O242" s="12" t="n"/>
      <x:c r="P242" s="11" t="n"/>
      <x:c r="Q242" s="13" t="n"/>
      <x:c r="R242" s="12" t="n"/>
      <x:c r="S242" s="12" t="n"/>
      <x:c r="T242" s="11" t="n"/>
      <x:c r="U242" s="11" t="n"/>
      <x:c r="V242" s="12" t="str">
        <x:f>IF(OR(B242="Sell Cash-Secured Put",B242="Sell Covered Call"),D242*100*E242,"")</x:f>
      </x:c>
      <x:c r="W242" s="12" t="str">
        <x:f>IF(AND(B242="Sell Cash-Secured Put",P242="Open"),C242*100*E242,"")</x:f>
      </x:c>
      <x:c r="X242" s="14" t="str">
        <x:f>IF(AND(B242="Sell Cash-Secured Put",M242&lt;&gt;""),(M242-C242)/M242,"")</x:f>
      </x:c>
      <x:c r="Y242" s="12" t="str">
        <x:f>IF(B242="Sell Cash-Secured Put",C242-D242,IF(B242="Sell Covered Call",C242+D242,""))</x:f>
      </x:c>
      <x:c r="Z242" s="12" t="str">
        <x:f>IF(OR(P242&lt;&gt;"Open",O242=""),"",IF(B242="Sell Cash-Secured Put",MAX(C242-O242,0)*100*E242,IF(B242="Sell Covered Call",MAX(O242-C242,0)*100*E242,"")))</x:f>
      </x:c>
      <x:c r="AA242" s="12" t="str">
        <x:f>IF(P242&lt;&gt;"Open","",IF(OR(B242="Sell Cash-Secured Put",B242="Sell Covered Call"),V242-Z242-J242-K242,""))</x:f>
      </x:c>
      <x:c r="AB242" s="12" t="n">
        <x:f>IF(P242="Buy to Close",(D242-R242)*100*E242-J242-K242,IF(OR(P242="Assigned",P242="Expired Worthless",P242="Called Away"),V242-J242-K242,0))</x:f>
        <x:v>0</x:v>
      </x:c>
      <x:c r="AC242" s="12" t="str">
        <x:f>IF(AND(P242="Assigned",OR(AD242="",AD242="Holding"),O242&lt;&gt;""),(O242-C242)*100*E242,IF(AND(B242="Own Shares",P242="Open",O242&lt;&gt;""),(O242-G242)*F242,""))</x:f>
      </x:c>
      <x:c r="AD242" s="11" t="n"/>
      <x:c r="AE242" s="11" t="str">
        <x:f>IF(AND(P242="Assigned",OR(AD242="",AD242="Holding")),E242*100,IF(AND(B242="Own Shares",P242="Open"),F242,""))</x:f>
      </x:c>
      <x:c r="AF242" s="12" t="str">
        <x:f>IF(AND(P242="Assigned",OR(AD242="",AD242="Holding")),C242,IF(AND(B242="Own Shares",P242="Open"),G242,""))</x:f>
      </x:c>
      <x:c r="AG242" s="12" t="str">
        <x:f>IF(AND(B242="Own Shares",P242="Sold",S242&lt;&gt;""),(S242-G242)*F242-J242-K242,IF(AND(P242="Assigned",AD242="Sold",S242&lt;&gt;""),(S242-C242)*E242*100,""))</x:f>
      </x:c>
    </x:row>
    <x:row r="243">
      <x:c r="A243" s="11" t="n"/>
      <x:c r="B243" s="11" t="n"/>
      <x:c r="C243" s="12" t="n"/>
      <x:c r="D243" s="12" t="n"/>
      <x:c r="E243" s="11" t="n"/>
      <x:c r="F243" s="11" t="n"/>
      <x:c r="G243" s="12" t="n"/>
      <x:c r="H243" s="13" t="n"/>
      <x:c r="I243" s="13" t="n"/>
      <x:c r="J243" s="12" t="n"/>
      <x:c r="K243" s="12" t="n"/>
      <x:c r="L243" s="11" t="n"/>
      <x:c r="M243" s="12" t="n"/>
      <x:c r="N243" s="11" t="n"/>
      <x:c r="O243" s="12" t="n"/>
      <x:c r="P243" s="11" t="n"/>
      <x:c r="Q243" s="13" t="n"/>
      <x:c r="R243" s="12" t="n"/>
      <x:c r="S243" s="12" t="n"/>
      <x:c r="T243" s="11" t="n"/>
      <x:c r="U243" s="11" t="n"/>
      <x:c r="V243" s="12" t="str">
        <x:f>IF(OR(B243="Sell Cash-Secured Put",B243="Sell Covered Call"),D243*100*E243,"")</x:f>
      </x:c>
      <x:c r="W243" s="12" t="str">
        <x:f>IF(AND(B243="Sell Cash-Secured Put",P243="Open"),C243*100*E243,"")</x:f>
      </x:c>
      <x:c r="X243" s="14" t="str">
        <x:f>IF(AND(B243="Sell Cash-Secured Put",M243&lt;&gt;""),(M243-C243)/M243,"")</x:f>
      </x:c>
      <x:c r="Y243" s="12" t="str">
        <x:f>IF(B243="Sell Cash-Secured Put",C243-D243,IF(B243="Sell Covered Call",C243+D243,""))</x:f>
      </x:c>
      <x:c r="Z243" s="12" t="str">
        <x:f>IF(OR(P243&lt;&gt;"Open",O243=""),"",IF(B243="Sell Cash-Secured Put",MAX(C243-O243,0)*100*E243,IF(B243="Sell Covered Call",MAX(O243-C243,0)*100*E243,"")))</x:f>
      </x:c>
      <x:c r="AA243" s="12" t="str">
        <x:f>IF(P243&lt;&gt;"Open","",IF(OR(B243="Sell Cash-Secured Put",B243="Sell Covered Call"),V243-Z243-J243-K243,""))</x:f>
      </x:c>
      <x:c r="AB243" s="12" t="n">
        <x:f>IF(P243="Buy to Close",(D243-R243)*100*E243-J243-K243,IF(OR(P243="Assigned",P243="Expired Worthless",P243="Called Away"),V243-J243-K243,0))</x:f>
        <x:v>0</x:v>
      </x:c>
      <x:c r="AC243" s="12" t="str">
        <x:f>IF(AND(P243="Assigned",OR(AD243="",AD243="Holding"),O243&lt;&gt;""),(O243-C243)*100*E243,IF(AND(B243="Own Shares",P243="Open",O243&lt;&gt;""),(O243-G243)*F243,""))</x:f>
      </x:c>
      <x:c r="AD243" s="11" t="n"/>
      <x:c r="AE243" s="11" t="str">
        <x:f>IF(AND(P243="Assigned",OR(AD243="",AD243="Holding")),E243*100,IF(AND(B243="Own Shares",P243="Open"),F243,""))</x:f>
      </x:c>
      <x:c r="AF243" s="12" t="str">
        <x:f>IF(AND(P243="Assigned",OR(AD243="",AD243="Holding")),C243,IF(AND(B243="Own Shares",P243="Open"),G243,""))</x:f>
      </x:c>
      <x:c r="AG243" s="12" t="str">
        <x:f>IF(AND(B243="Own Shares",P243="Sold",S243&lt;&gt;""),(S243-G243)*F243-J243-K243,IF(AND(P243="Assigned",AD243="Sold",S243&lt;&gt;""),(S243-C243)*E243*100,""))</x:f>
      </x:c>
    </x:row>
    <x:row r="244">
      <x:c r="A244" s="11" t="n"/>
      <x:c r="B244" s="11" t="n"/>
      <x:c r="C244" s="12" t="n"/>
      <x:c r="D244" s="12" t="n"/>
      <x:c r="E244" s="11" t="n"/>
      <x:c r="F244" s="11" t="n"/>
      <x:c r="G244" s="12" t="n"/>
      <x:c r="H244" s="13" t="n"/>
      <x:c r="I244" s="13" t="n"/>
      <x:c r="J244" s="12" t="n"/>
      <x:c r="K244" s="12" t="n"/>
      <x:c r="L244" s="11" t="n"/>
      <x:c r="M244" s="12" t="n"/>
      <x:c r="N244" s="11" t="n"/>
      <x:c r="O244" s="12" t="n"/>
      <x:c r="P244" s="11" t="n"/>
      <x:c r="Q244" s="13" t="n"/>
      <x:c r="R244" s="12" t="n"/>
      <x:c r="S244" s="12" t="n"/>
      <x:c r="T244" s="11" t="n"/>
      <x:c r="U244" s="11" t="n"/>
      <x:c r="V244" s="12" t="str">
        <x:f>IF(OR(B244="Sell Cash-Secured Put",B244="Sell Covered Call"),D244*100*E244,"")</x:f>
      </x:c>
      <x:c r="W244" s="12" t="str">
        <x:f>IF(AND(B244="Sell Cash-Secured Put",P244="Open"),C244*100*E244,"")</x:f>
      </x:c>
      <x:c r="X244" s="14" t="str">
        <x:f>IF(AND(B244="Sell Cash-Secured Put",M244&lt;&gt;""),(M244-C244)/M244,"")</x:f>
      </x:c>
      <x:c r="Y244" s="12" t="str">
        <x:f>IF(B244="Sell Cash-Secured Put",C244-D244,IF(B244="Sell Covered Call",C244+D244,""))</x:f>
      </x:c>
      <x:c r="Z244" s="12" t="str">
        <x:f>IF(OR(P244&lt;&gt;"Open",O244=""),"",IF(B244="Sell Cash-Secured Put",MAX(C244-O244,0)*100*E244,IF(B244="Sell Covered Call",MAX(O244-C244,0)*100*E244,"")))</x:f>
      </x:c>
      <x:c r="AA244" s="12" t="str">
        <x:f>IF(P244&lt;&gt;"Open","",IF(OR(B244="Sell Cash-Secured Put",B244="Sell Covered Call"),V244-Z244-J244-K244,""))</x:f>
      </x:c>
      <x:c r="AB244" s="12" t="n">
        <x:f>IF(P244="Buy to Close",(D244-R244)*100*E244-J244-K244,IF(OR(P244="Assigned",P244="Expired Worthless",P244="Called Away"),V244-J244-K244,0))</x:f>
        <x:v>0</x:v>
      </x:c>
      <x:c r="AC244" s="12" t="str">
        <x:f>IF(AND(P244="Assigned",OR(AD244="",AD244="Holding"),O244&lt;&gt;""),(O244-C244)*100*E244,IF(AND(B244="Own Shares",P244="Open",O244&lt;&gt;""),(O244-G244)*F244,""))</x:f>
      </x:c>
      <x:c r="AD244" s="11" t="n"/>
      <x:c r="AE244" s="11" t="str">
        <x:f>IF(AND(P244="Assigned",OR(AD244="",AD244="Holding")),E244*100,IF(AND(B244="Own Shares",P244="Open"),F244,""))</x:f>
      </x:c>
      <x:c r="AF244" s="12" t="str">
        <x:f>IF(AND(P244="Assigned",OR(AD244="",AD244="Holding")),C244,IF(AND(B244="Own Shares",P244="Open"),G244,""))</x:f>
      </x:c>
      <x:c r="AG244" s="12" t="str">
        <x:f>IF(AND(B244="Own Shares",P244="Sold",S244&lt;&gt;""),(S244-G244)*F244-J244-K244,IF(AND(P244="Assigned",AD244="Sold",S244&lt;&gt;""),(S244-C244)*E244*100,""))</x:f>
      </x:c>
    </x:row>
    <x:row r="245">
      <x:c r="A245" s="11" t="n"/>
      <x:c r="B245" s="11" t="n"/>
      <x:c r="C245" s="12" t="n"/>
      <x:c r="D245" s="12" t="n"/>
      <x:c r="E245" s="11" t="n"/>
      <x:c r="F245" s="11" t="n"/>
      <x:c r="G245" s="12" t="n"/>
      <x:c r="H245" s="13" t="n"/>
      <x:c r="I245" s="13" t="n"/>
      <x:c r="J245" s="12" t="n"/>
      <x:c r="K245" s="12" t="n"/>
      <x:c r="L245" s="11" t="n"/>
      <x:c r="M245" s="12" t="n"/>
      <x:c r="N245" s="11" t="n"/>
      <x:c r="O245" s="12" t="n"/>
      <x:c r="P245" s="11" t="n"/>
      <x:c r="Q245" s="13" t="n"/>
      <x:c r="R245" s="12" t="n"/>
      <x:c r="S245" s="12" t="n"/>
      <x:c r="T245" s="11" t="n"/>
      <x:c r="U245" s="11" t="n"/>
      <x:c r="V245" s="12" t="str">
        <x:f>IF(OR(B245="Sell Cash-Secured Put",B245="Sell Covered Call"),D245*100*E245,"")</x:f>
      </x:c>
      <x:c r="W245" s="12" t="str">
        <x:f>IF(AND(B245="Sell Cash-Secured Put",P245="Open"),C245*100*E245,"")</x:f>
      </x:c>
      <x:c r="X245" s="14" t="str">
        <x:f>IF(AND(B245="Sell Cash-Secured Put",M245&lt;&gt;""),(M245-C245)/M245,"")</x:f>
      </x:c>
      <x:c r="Y245" s="12" t="str">
        <x:f>IF(B245="Sell Cash-Secured Put",C245-D245,IF(B245="Sell Covered Call",C245+D245,""))</x:f>
      </x:c>
      <x:c r="Z245" s="12" t="str">
        <x:f>IF(OR(P245&lt;&gt;"Open",O245=""),"",IF(B245="Sell Cash-Secured Put",MAX(C245-O245,0)*100*E245,IF(B245="Sell Covered Call",MAX(O245-C245,0)*100*E245,"")))</x:f>
      </x:c>
      <x:c r="AA245" s="12" t="str">
        <x:f>IF(P245&lt;&gt;"Open","",IF(OR(B245="Sell Cash-Secured Put",B245="Sell Covered Call"),V245-Z245-J245-K245,""))</x:f>
      </x:c>
      <x:c r="AB245" s="12" t="n">
        <x:f>IF(P245="Buy to Close",(D245-R245)*100*E245-J245-K245,IF(OR(P245="Assigned",P245="Expired Worthless",P245="Called Away"),V245-J245-K245,0))</x:f>
        <x:v>0</x:v>
      </x:c>
      <x:c r="AC245" s="12" t="str">
        <x:f>IF(AND(P245="Assigned",OR(AD245="",AD245="Holding"),O245&lt;&gt;""),(O245-C245)*100*E245,IF(AND(B245="Own Shares",P245="Open",O245&lt;&gt;""),(O245-G245)*F245,""))</x:f>
      </x:c>
      <x:c r="AD245" s="11" t="n"/>
      <x:c r="AE245" s="11" t="str">
        <x:f>IF(AND(P245="Assigned",OR(AD245="",AD245="Holding")),E245*100,IF(AND(B245="Own Shares",P245="Open"),F245,""))</x:f>
      </x:c>
      <x:c r="AF245" s="12" t="str">
        <x:f>IF(AND(P245="Assigned",OR(AD245="",AD245="Holding")),C245,IF(AND(B245="Own Shares",P245="Open"),G245,""))</x:f>
      </x:c>
      <x:c r="AG245" s="12" t="str">
        <x:f>IF(AND(B245="Own Shares",P245="Sold",S245&lt;&gt;""),(S245-G245)*F245-J245-K245,IF(AND(P245="Assigned",AD245="Sold",S245&lt;&gt;""),(S245-C245)*E245*100,""))</x:f>
      </x:c>
    </x:row>
    <x:row r="246">
      <x:c r="A246" s="11" t="n"/>
      <x:c r="B246" s="11" t="n"/>
      <x:c r="C246" s="12" t="n"/>
      <x:c r="D246" s="12" t="n"/>
      <x:c r="E246" s="11" t="n"/>
      <x:c r="F246" s="11" t="n"/>
      <x:c r="G246" s="12" t="n"/>
      <x:c r="H246" s="13" t="n"/>
      <x:c r="I246" s="13" t="n"/>
      <x:c r="J246" s="12" t="n"/>
      <x:c r="K246" s="12" t="n"/>
      <x:c r="L246" s="11" t="n"/>
      <x:c r="M246" s="12" t="n"/>
      <x:c r="N246" s="11" t="n"/>
      <x:c r="O246" s="12" t="n"/>
      <x:c r="P246" s="11" t="n"/>
      <x:c r="Q246" s="13" t="n"/>
      <x:c r="R246" s="12" t="n"/>
      <x:c r="S246" s="12" t="n"/>
      <x:c r="T246" s="11" t="n"/>
      <x:c r="U246" s="11" t="n"/>
      <x:c r="V246" s="12" t="str">
        <x:f>IF(OR(B246="Sell Cash-Secured Put",B246="Sell Covered Call"),D246*100*E246,"")</x:f>
      </x:c>
      <x:c r="W246" s="12" t="str">
        <x:f>IF(AND(B246="Sell Cash-Secured Put",P246="Open"),C246*100*E246,"")</x:f>
      </x:c>
      <x:c r="X246" s="14" t="str">
        <x:f>IF(AND(B246="Sell Cash-Secured Put",M246&lt;&gt;""),(M246-C246)/M246,"")</x:f>
      </x:c>
      <x:c r="Y246" s="12" t="str">
        <x:f>IF(B246="Sell Cash-Secured Put",C246-D246,IF(B246="Sell Covered Call",C246+D246,""))</x:f>
      </x:c>
      <x:c r="Z246" s="12" t="str">
        <x:f>IF(OR(P246&lt;&gt;"Open",O246=""),"",IF(B246="Sell Cash-Secured Put",MAX(C246-O246,0)*100*E246,IF(B246="Sell Covered Call",MAX(O246-C246,0)*100*E246,"")))</x:f>
      </x:c>
      <x:c r="AA246" s="12" t="str">
        <x:f>IF(P246&lt;&gt;"Open","",IF(OR(B246="Sell Cash-Secured Put",B246="Sell Covered Call"),V246-Z246-J246-K246,""))</x:f>
      </x:c>
      <x:c r="AB246" s="12" t="n">
        <x:f>IF(P246="Buy to Close",(D246-R246)*100*E246-J246-K246,IF(OR(P246="Assigned",P246="Expired Worthless",P246="Called Away"),V246-J246-K246,0))</x:f>
        <x:v>0</x:v>
      </x:c>
      <x:c r="AC246" s="12" t="str">
        <x:f>IF(AND(P246="Assigned",OR(AD246="",AD246="Holding"),O246&lt;&gt;""),(O246-C246)*100*E246,IF(AND(B246="Own Shares",P246="Open",O246&lt;&gt;""),(O246-G246)*F246,""))</x:f>
      </x:c>
      <x:c r="AD246" s="11" t="n"/>
      <x:c r="AE246" s="11" t="str">
        <x:f>IF(AND(P246="Assigned",OR(AD246="",AD246="Holding")),E246*100,IF(AND(B246="Own Shares",P246="Open"),F246,""))</x:f>
      </x:c>
      <x:c r="AF246" s="12" t="str">
        <x:f>IF(AND(P246="Assigned",OR(AD246="",AD246="Holding")),C246,IF(AND(B246="Own Shares",P246="Open"),G246,""))</x:f>
      </x:c>
      <x:c r="AG246" s="12" t="str">
        <x:f>IF(AND(B246="Own Shares",P246="Sold",S246&lt;&gt;""),(S246-G246)*F246-J246-K246,IF(AND(P246="Assigned",AD246="Sold",S246&lt;&gt;""),(S246-C246)*E246*100,""))</x:f>
      </x:c>
    </x:row>
    <x:row r="247">
      <x:c r="A247" s="11" t="n"/>
      <x:c r="B247" s="11" t="n"/>
      <x:c r="C247" s="12" t="n"/>
      <x:c r="D247" s="12" t="n"/>
      <x:c r="E247" s="11" t="n"/>
      <x:c r="F247" s="11" t="n"/>
      <x:c r="G247" s="12" t="n"/>
      <x:c r="H247" s="13" t="n"/>
      <x:c r="I247" s="13" t="n"/>
      <x:c r="J247" s="12" t="n"/>
      <x:c r="K247" s="12" t="n"/>
      <x:c r="L247" s="11" t="n"/>
      <x:c r="M247" s="12" t="n"/>
      <x:c r="N247" s="11" t="n"/>
      <x:c r="O247" s="12" t="n"/>
      <x:c r="P247" s="11" t="n"/>
      <x:c r="Q247" s="13" t="n"/>
      <x:c r="R247" s="12" t="n"/>
      <x:c r="S247" s="12" t="n"/>
      <x:c r="T247" s="11" t="n"/>
      <x:c r="U247" s="11" t="n"/>
      <x:c r="V247" s="12" t="str">
        <x:f>IF(OR(B247="Sell Cash-Secured Put",B247="Sell Covered Call"),D247*100*E247,"")</x:f>
      </x:c>
      <x:c r="W247" s="12" t="str">
        <x:f>IF(AND(B247="Sell Cash-Secured Put",P247="Open"),C247*100*E247,"")</x:f>
      </x:c>
      <x:c r="X247" s="14" t="str">
        <x:f>IF(AND(B247="Sell Cash-Secured Put",M247&lt;&gt;""),(M247-C247)/M247,"")</x:f>
      </x:c>
      <x:c r="Y247" s="12" t="str">
        <x:f>IF(B247="Sell Cash-Secured Put",C247-D247,IF(B247="Sell Covered Call",C247+D247,""))</x:f>
      </x:c>
      <x:c r="Z247" s="12" t="str">
        <x:f>IF(OR(P247&lt;&gt;"Open",O247=""),"",IF(B247="Sell Cash-Secured Put",MAX(C247-O247,0)*100*E247,IF(B247="Sell Covered Call",MAX(O247-C247,0)*100*E247,"")))</x:f>
      </x:c>
      <x:c r="AA247" s="12" t="str">
        <x:f>IF(P247&lt;&gt;"Open","",IF(OR(B247="Sell Cash-Secured Put",B247="Sell Covered Call"),V247-Z247-J247-K247,""))</x:f>
      </x:c>
      <x:c r="AB247" s="12" t="n">
        <x:f>IF(P247="Buy to Close",(D247-R247)*100*E247-J247-K247,IF(OR(P247="Assigned",P247="Expired Worthless",P247="Called Away"),V247-J247-K247,0))</x:f>
        <x:v>0</x:v>
      </x:c>
      <x:c r="AC247" s="12" t="str">
        <x:f>IF(AND(P247="Assigned",OR(AD247="",AD247="Holding"),O247&lt;&gt;""),(O247-C247)*100*E247,IF(AND(B247="Own Shares",P247="Open",O247&lt;&gt;""),(O247-G247)*F247,""))</x:f>
      </x:c>
      <x:c r="AD247" s="11" t="n"/>
      <x:c r="AE247" s="11" t="str">
        <x:f>IF(AND(P247="Assigned",OR(AD247="",AD247="Holding")),E247*100,IF(AND(B247="Own Shares",P247="Open"),F247,""))</x:f>
      </x:c>
      <x:c r="AF247" s="12" t="str">
        <x:f>IF(AND(P247="Assigned",OR(AD247="",AD247="Holding")),C247,IF(AND(B247="Own Shares",P247="Open"),G247,""))</x:f>
      </x:c>
      <x:c r="AG247" s="12" t="str">
        <x:f>IF(AND(B247="Own Shares",P247="Sold",S247&lt;&gt;""),(S247-G247)*F247-J247-K247,IF(AND(P247="Assigned",AD247="Sold",S247&lt;&gt;""),(S247-C247)*E247*100,""))</x:f>
      </x:c>
    </x:row>
    <x:row r="248">
      <x:c r="A248" s="11" t="n"/>
      <x:c r="B248" s="11" t="n"/>
      <x:c r="C248" s="12" t="n"/>
      <x:c r="D248" s="12" t="n"/>
      <x:c r="E248" s="11" t="n"/>
      <x:c r="F248" s="11" t="n"/>
      <x:c r="G248" s="12" t="n"/>
      <x:c r="H248" s="13" t="n"/>
      <x:c r="I248" s="13" t="n"/>
      <x:c r="J248" s="12" t="n"/>
      <x:c r="K248" s="12" t="n"/>
      <x:c r="L248" s="11" t="n"/>
      <x:c r="M248" s="12" t="n"/>
      <x:c r="N248" s="11" t="n"/>
      <x:c r="O248" s="12" t="n"/>
      <x:c r="P248" s="11" t="n"/>
      <x:c r="Q248" s="13" t="n"/>
      <x:c r="R248" s="12" t="n"/>
      <x:c r="S248" s="12" t="n"/>
      <x:c r="T248" s="11" t="n"/>
      <x:c r="U248" s="11" t="n"/>
      <x:c r="V248" s="12" t="str">
        <x:f>IF(OR(B248="Sell Cash-Secured Put",B248="Sell Covered Call"),D248*100*E248,"")</x:f>
      </x:c>
      <x:c r="W248" s="12" t="str">
        <x:f>IF(AND(B248="Sell Cash-Secured Put",P248="Open"),C248*100*E248,"")</x:f>
      </x:c>
      <x:c r="X248" s="14" t="str">
        <x:f>IF(AND(B248="Sell Cash-Secured Put",M248&lt;&gt;""),(M248-C248)/M248,"")</x:f>
      </x:c>
      <x:c r="Y248" s="12" t="str">
        <x:f>IF(B248="Sell Cash-Secured Put",C248-D248,IF(B248="Sell Covered Call",C248+D248,""))</x:f>
      </x:c>
      <x:c r="Z248" s="12" t="str">
        <x:f>IF(OR(P248&lt;&gt;"Open",O248=""),"",IF(B248="Sell Cash-Secured Put",MAX(C248-O248,0)*100*E248,IF(B248="Sell Covered Call",MAX(O248-C248,0)*100*E248,"")))</x:f>
      </x:c>
      <x:c r="AA248" s="12" t="str">
        <x:f>IF(P248&lt;&gt;"Open","",IF(OR(B248="Sell Cash-Secured Put",B248="Sell Covered Call"),V248-Z248-J248-K248,""))</x:f>
      </x:c>
      <x:c r="AB248" s="12" t="n">
        <x:f>IF(P248="Buy to Close",(D248-R248)*100*E248-J248-K248,IF(OR(P248="Assigned",P248="Expired Worthless",P248="Called Away"),V248-J248-K248,0))</x:f>
        <x:v>0</x:v>
      </x:c>
      <x:c r="AC248" s="12" t="str">
        <x:f>IF(AND(P248="Assigned",OR(AD248="",AD248="Holding"),O248&lt;&gt;""),(O248-C248)*100*E248,IF(AND(B248="Own Shares",P248="Open",O248&lt;&gt;""),(O248-G248)*F248,""))</x:f>
      </x:c>
      <x:c r="AD248" s="11" t="n"/>
      <x:c r="AE248" s="11" t="str">
        <x:f>IF(AND(P248="Assigned",OR(AD248="",AD248="Holding")),E248*100,IF(AND(B248="Own Shares",P248="Open"),F248,""))</x:f>
      </x:c>
      <x:c r="AF248" s="12" t="str">
        <x:f>IF(AND(P248="Assigned",OR(AD248="",AD248="Holding")),C248,IF(AND(B248="Own Shares",P248="Open"),G248,""))</x:f>
      </x:c>
      <x:c r="AG248" s="12" t="str">
        <x:f>IF(AND(B248="Own Shares",P248="Sold",S248&lt;&gt;""),(S248-G248)*F248-J248-K248,IF(AND(P248="Assigned",AD248="Sold",S248&lt;&gt;""),(S248-C248)*E248*100,""))</x:f>
      </x:c>
    </x:row>
    <x:row r="249">
      <x:c r="A249" s="11" t="n"/>
      <x:c r="B249" s="11" t="n"/>
      <x:c r="C249" s="12" t="n"/>
      <x:c r="D249" s="12" t="n"/>
      <x:c r="E249" s="11" t="n"/>
      <x:c r="F249" s="11" t="n"/>
      <x:c r="G249" s="12" t="n"/>
      <x:c r="H249" s="13" t="n"/>
      <x:c r="I249" s="13" t="n"/>
      <x:c r="J249" s="12" t="n"/>
      <x:c r="K249" s="12" t="n"/>
      <x:c r="L249" s="11" t="n"/>
      <x:c r="M249" s="12" t="n"/>
      <x:c r="N249" s="11" t="n"/>
      <x:c r="O249" s="12" t="n"/>
      <x:c r="P249" s="11" t="n"/>
      <x:c r="Q249" s="13" t="n"/>
      <x:c r="R249" s="12" t="n"/>
      <x:c r="S249" s="12" t="n"/>
      <x:c r="T249" s="11" t="n"/>
      <x:c r="U249" s="11" t="n"/>
      <x:c r="V249" s="12" t="str">
        <x:f>IF(OR(B249="Sell Cash-Secured Put",B249="Sell Covered Call"),D249*100*E249,"")</x:f>
      </x:c>
      <x:c r="W249" s="12" t="str">
        <x:f>IF(AND(B249="Sell Cash-Secured Put",P249="Open"),C249*100*E249,"")</x:f>
      </x:c>
      <x:c r="X249" s="14" t="str">
        <x:f>IF(AND(B249="Sell Cash-Secured Put",M249&lt;&gt;""),(M249-C249)/M249,"")</x:f>
      </x:c>
      <x:c r="Y249" s="12" t="str">
        <x:f>IF(B249="Sell Cash-Secured Put",C249-D249,IF(B249="Sell Covered Call",C249+D249,""))</x:f>
      </x:c>
      <x:c r="Z249" s="12" t="str">
        <x:f>IF(OR(P249&lt;&gt;"Open",O249=""),"",IF(B249="Sell Cash-Secured Put",MAX(C249-O249,0)*100*E249,IF(B249="Sell Covered Call",MAX(O249-C249,0)*100*E249,"")))</x:f>
      </x:c>
      <x:c r="AA249" s="12" t="str">
        <x:f>IF(P249&lt;&gt;"Open","",IF(OR(B249="Sell Cash-Secured Put",B249="Sell Covered Call"),V249-Z249-J249-K249,""))</x:f>
      </x:c>
      <x:c r="AB249" s="12" t="n">
        <x:f>IF(P249="Buy to Close",(D249-R249)*100*E249-J249-K249,IF(OR(P249="Assigned",P249="Expired Worthless",P249="Called Away"),V249-J249-K249,0))</x:f>
        <x:v>0</x:v>
      </x:c>
      <x:c r="AC249" s="12" t="str">
        <x:f>IF(AND(P249="Assigned",OR(AD249="",AD249="Holding"),O249&lt;&gt;""),(O249-C249)*100*E249,IF(AND(B249="Own Shares",P249="Open",O249&lt;&gt;""),(O249-G249)*F249,""))</x:f>
      </x:c>
      <x:c r="AD249" s="11" t="n"/>
      <x:c r="AE249" s="11" t="str">
        <x:f>IF(AND(P249="Assigned",OR(AD249="",AD249="Holding")),E249*100,IF(AND(B249="Own Shares",P249="Open"),F249,""))</x:f>
      </x:c>
      <x:c r="AF249" s="12" t="str">
        <x:f>IF(AND(P249="Assigned",OR(AD249="",AD249="Holding")),C249,IF(AND(B249="Own Shares",P249="Open"),G249,""))</x:f>
      </x:c>
      <x:c r="AG249" s="12" t="str">
        <x:f>IF(AND(B249="Own Shares",P249="Sold",S249&lt;&gt;""),(S249-G249)*F249-J249-K249,IF(AND(P249="Assigned",AD249="Sold",S249&lt;&gt;""),(S249-C249)*E249*100,""))</x:f>
      </x:c>
    </x:row>
    <x:row r="250">
      <x:c r="A250" s="11" t="n"/>
      <x:c r="B250" s="11" t="n"/>
      <x:c r="C250" s="12" t="n"/>
      <x:c r="D250" s="12" t="n"/>
      <x:c r="E250" s="11" t="n"/>
      <x:c r="F250" s="11" t="n"/>
      <x:c r="G250" s="12" t="n"/>
      <x:c r="H250" s="13" t="n"/>
      <x:c r="I250" s="13" t="n"/>
      <x:c r="J250" s="12" t="n"/>
      <x:c r="K250" s="12" t="n"/>
      <x:c r="L250" s="11" t="n"/>
      <x:c r="M250" s="12" t="n"/>
      <x:c r="N250" s="11" t="n"/>
      <x:c r="O250" s="12" t="n"/>
      <x:c r="P250" s="11" t="n"/>
      <x:c r="Q250" s="13" t="n"/>
      <x:c r="R250" s="12" t="n"/>
      <x:c r="S250" s="12" t="n"/>
      <x:c r="T250" s="11" t="n"/>
      <x:c r="U250" s="11" t="n"/>
      <x:c r="V250" s="12" t="str">
        <x:f>IF(OR(B250="Sell Cash-Secured Put",B250="Sell Covered Call"),D250*100*E250,"")</x:f>
      </x:c>
      <x:c r="W250" s="12" t="str">
        <x:f>IF(AND(B250="Sell Cash-Secured Put",P250="Open"),C250*100*E250,"")</x:f>
      </x:c>
      <x:c r="X250" s="14" t="str">
        <x:f>IF(AND(B250="Sell Cash-Secured Put",M250&lt;&gt;""),(M250-C250)/M250,"")</x:f>
      </x:c>
      <x:c r="Y250" s="12" t="str">
        <x:f>IF(B250="Sell Cash-Secured Put",C250-D250,IF(B250="Sell Covered Call",C250+D250,""))</x:f>
      </x:c>
      <x:c r="Z250" s="12" t="str">
        <x:f>IF(OR(P250&lt;&gt;"Open",O250=""),"",IF(B250="Sell Cash-Secured Put",MAX(C250-O250,0)*100*E250,IF(B250="Sell Covered Call",MAX(O250-C250,0)*100*E250,"")))</x:f>
      </x:c>
      <x:c r="AA250" s="12" t="str">
        <x:f>IF(P250&lt;&gt;"Open","",IF(OR(B250="Sell Cash-Secured Put",B250="Sell Covered Call"),V250-Z250-J250-K250,""))</x:f>
      </x:c>
      <x:c r="AB250" s="12" t="n">
        <x:f>IF(P250="Buy to Close",(D250-R250)*100*E250-J250-K250,IF(OR(P250="Assigned",P250="Expired Worthless",P250="Called Away"),V250-J250-K250,0))</x:f>
        <x:v>0</x:v>
      </x:c>
      <x:c r="AC250" s="12" t="str">
        <x:f>IF(AND(P250="Assigned",OR(AD250="",AD250="Holding"),O250&lt;&gt;""),(O250-C250)*100*E250,IF(AND(B250="Own Shares",P250="Open",O250&lt;&gt;""),(O250-G250)*F250,""))</x:f>
      </x:c>
      <x:c r="AD250" s="11" t="n"/>
      <x:c r="AE250" s="11" t="str">
        <x:f>IF(AND(P250="Assigned",OR(AD250="",AD250="Holding")),E250*100,IF(AND(B250="Own Shares",P250="Open"),F250,""))</x:f>
      </x:c>
      <x:c r="AF250" s="12" t="str">
        <x:f>IF(AND(P250="Assigned",OR(AD250="",AD250="Holding")),C250,IF(AND(B250="Own Shares",P250="Open"),G250,""))</x:f>
      </x:c>
      <x:c r="AG250" s="12" t="str">
        <x:f>IF(AND(B250="Own Shares",P250="Sold",S250&lt;&gt;""),(S250-G250)*F250-J250-K250,IF(AND(P250="Assigned",AD250="Sold",S250&lt;&gt;""),(S250-C250)*E250*100,""))</x:f>
      </x:c>
    </x:row>
    <x:row r="251">
      <x:c r="A251" s="11" t="n"/>
      <x:c r="B251" s="11" t="n"/>
      <x:c r="C251" s="12" t="n"/>
      <x:c r="D251" s="12" t="n"/>
      <x:c r="E251" s="11" t="n"/>
      <x:c r="F251" s="11" t="n"/>
      <x:c r="G251" s="12" t="n"/>
      <x:c r="H251" s="13" t="n"/>
      <x:c r="I251" s="13" t="n"/>
      <x:c r="J251" s="12" t="n"/>
      <x:c r="K251" s="12" t="n"/>
      <x:c r="L251" s="11" t="n"/>
      <x:c r="M251" s="12" t="n"/>
      <x:c r="N251" s="11" t="n"/>
      <x:c r="O251" s="12" t="n"/>
      <x:c r="P251" s="11" t="n"/>
      <x:c r="Q251" s="13" t="n"/>
      <x:c r="R251" s="12" t="n"/>
      <x:c r="S251" s="12" t="n"/>
      <x:c r="T251" s="11" t="n"/>
      <x:c r="U251" s="11" t="n"/>
      <x:c r="V251" s="12" t="str">
        <x:f>IF(OR(B251="Sell Cash-Secured Put",B251="Sell Covered Call"),D251*100*E251,"")</x:f>
      </x:c>
      <x:c r="W251" s="12" t="str">
        <x:f>IF(AND(B251="Sell Cash-Secured Put",P251="Open"),C251*100*E251,"")</x:f>
      </x:c>
      <x:c r="X251" s="14" t="str">
        <x:f>IF(AND(B251="Sell Cash-Secured Put",M251&lt;&gt;""),(M251-C251)/M251,"")</x:f>
      </x:c>
      <x:c r="Y251" s="12" t="str">
        <x:f>IF(B251="Sell Cash-Secured Put",C251-D251,IF(B251="Sell Covered Call",C251+D251,""))</x:f>
      </x:c>
      <x:c r="Z251" s="12" t="str">
        <x:f>IF(OR(P251&lt;&gt;"Open",O251=""),"",IF(B251="Sell Cash-Secured Put",MAX(C251-O251,0)*100*E251,IF(B251="Sell Covered Call",MAX(O251-C251,0)*100*E251,"")))</x:f>
      </x:c>
      <x:c r="AA251" s="12" t="str">
        <x:f>IF(P251&lt;&gt;"Open","",IF(OR(B251="Sell Cash-Secured Put",B251="Sell Covered Call"),V251-Z251-J251-K251,""))</x:f>
      </x:c>
      <x:c r="AB251" s="12" t="n">
        <x:f>IF(P251="Buy to Close",(D251-R251)*100*E251-J251-K251,IF(OR(P251="Assigned",P251="Expired Worthless",P251="Called Away"),V251-J251-K251,0))</x:f>
        <x:v>0</x:v>
      </x:c>
      <x:c r="AC251" s="12" t="str">
        <x:f>IF(AND(P251="Assigned",OR(AD251="",AD251="Holding"),O251&lt;&gt;""),(O251-C251)*100*E251,IF(AND(B251="Own Shares",P251="Open",O251&lt;&gt;""),(O251-G251)*F251,""))</x:f>
      </x:c>
      <x:c r="AD251" s="11" t="n"/>
      <x:c r="AE251" s="11" t="str">
        <x:f>IF(AND(P251="Assigned",OR(AD251="",AD251="Holding")),E251*100,IF(AND(B251="Own Shares",P251="Open"),F251,""))</x:f>
      </x:c>
      <x:c r="AF251" s="12" t="str">
        <x:f>IF(AND(P251="Assigned",OR(AD251="",AD251="Holding")),C251,IF(AND(B251="Own Shares",P251="Open"),G251,""))</x:f>
      </x:c>
      <x:c r="AG251" s="12" t="str">
        <x:f>IF(AND(B251="Own Shares",P251="Sold",S251&lt;&gt;""),(S251-G251)*F251-J251-K251,IF(AND(P251="Assigned",AD251="Sold",S251&lt;&gt;""),(S251-C251)*E251*100,""))</x:f>
      </x:c>
    </x:row>
    <x:row r="252">
      <x:c r="A252" s="11" t="n"/>
      <x:c r="B252" s="11" t="n"/>
      <x:c r="C252" s="12" t="n"/>
      <x:c r="D252" s="12" t="n"/>
      <x:c r="E252" s="11" t="n"/>
      <x:c r="F252" s="11" t="n"/>
      <x:c r="G252" s="12" t="n"/>
      <x:c r="H252" s="13" t="n"/>
      <x:c r="I252" s="13" t="n"/>
      <x:c r="J252" s="12" t="n"/>
      <x:c r="K252" s="12" t="n"/>
      <x:c r="L252" s="11" t="n"/>
      <x:c r="M252" s="12" t="n"/>
      <x:c r="N252" s="11" t="n"/>
      <x:c r="O252" s="12" t="n"/>
      <x:c r="P252" s="11" t="n"/>
      <x:c r="Q252" s="13" t="n"/>
      <x:c r="R252" s="12" t="n"/>
      <x:c r="S252" s="12" t="n"/>
      <x:c r="T252" s="11" t="n"/>
      <x:c r="U252" s="11" t="n"/>
      <x:c r="V252" s="12" t="str">
        <x:f>IF(OR(B252="Sell Cash-Secured Put",B252="Sell Covered Call"),D252*100*E252,"")</x:f>
      </x:c>
      <x:c r="W252" s="12" t="str">
        <x:f>IF(AND(B252="Sell Cash-Secured Put",P252="Open"),C252*100*E252,"")</x:f>
      </x:c>
      <x:c r="X252" s="14" t="str">
        <x:f>IF(AND(B252="Sell Cash-Secured Put",M252&lt;&gt;""),(M252-C252)/M252,"")</x:f>
      </x:c>
      <x:c r="Y252" s="12" t="str">
        <x:f>IF(B252="Sell Cash-Secured Put",C252-D252,IF(B252="Sell Covered Call",C252+D252,""))</x:f>
      </x:c>
      <x:c r="Z252" s="12" t="str">
        <x:f>IF(OR(P252&lt;&gt;"Open",O252=""),"",IF(B252="Sell Cash-Secured Put",MAX(C252-O252,0)*100*E252,IF(B252="Sell Covered Call",MAX(O252-C252,0)*100*E252,"")))</x:f>
      </x:c>
      <x:c r="AA252" s="12" t="str">
        <x:f>IF(P252&lt;&gt;"Open","",IF(OR(B252="Sell Cash-Secured Put",B252="Sell Covered Call"),V252-Z252-J252-K252,""))</x:f>
      </x:c>
      <x:c r="AB252" s="12" t="n">
        <x:f>IF(P252="Buy to Close",(D252-R252)*100*E252-J252-K252,IF(OR(P252="Assigned",P252="Expired Worthless",P252="Called Away"),V252-J252-K252,0))</x:f>
        <x:v>0</x:v>
      </x:c>
      <x:c r="AC252" s="12" t="str">
        <x:f>IF(AND(P252="Assigned",OR(AD252="",AD252="Holding"),O252&lt;&gt;""),(O252-C252)*100*E252,IF(AND(B252="Own Shares",P252="Open",O252&lt;&gt;""),(O252-G252)*F252,""))</x:f>
      </x:c>
      <x:c r="AD252" s="11" t="n"/>
      <x:c r="AE252" s="11" t="str">
        <x:f>IF(AND(P252="Assigned",OR(AD252="",AD252="Holding")),E252*100,IF(AND(B252="Own Shares",P252="Open"),F252,""))</x:f>
      </x:c>
      <x:c r="AF252" s="12" t="str">
        <x:f>IF(AND(P252="Assigned",OR(AD252="",AD252="Holding")),C252,IF(AND(B252="Own Shares",P252="Open"),G252,""))</x:f>
      </x:c>
      <x:c r="AG252" s="12" t="str">
        <x:f>IF(AND(B252="Own Shares",P252="Sold",S252&lt;&gt;""),(S252-G252)*F252-J252-K252,IF(AND(P252="Assigned",AD252="Sold",S252&lt;&gt;""),(S252-C252)*E252*100,""))</x:f>
      </x:c>
    </x:row>
    <x:row r="253">
      <x:c r="A253" s="11" t="n"/>
      <x:c r="B253" s="11" t="n"/>
      <x:c r="C253" s="12" t="n"/>
      <x:c r="D253" s="12" t="n"/>
      <x:c r="E253" s="11" t="n"/>
      <x:c r="F253" s="11" t="n"/>
      <x:c r="G253" s="12" t="n"/>
      <x:c r="H253" s="13" t="n"/>
      <x:c r="I253" s="13" t="n"/>
      <x:c r="J253" s="12" t="n"/>
      <x:c r="K253" s="12" t="n"/>
      <x:c r="L253" s="11" t="n"/>
      <x:c r="M253" s="12" t="n"/>
      <x:c r="N253" s="11" t="n"/>
      <x:c r="O253" s="12" t="n"/>
      <x:c r="P253" s="11" t="n"/>
      <x:c r="Q253" s="13" t="n"/>
      <x:c r="R253" s="12" t="n"/>
      <x:c r="S253" s="12" t="n"/>
      <x:c r="T253" s="11" t="n"/>
      <x:c r="U253" s="11" t="n"/>
      <x:c r="V253" s="12" t="str">
        <x:f>IF(OR(B253="Sell Cash-Secured Put",B253="Sell Covered Call"),D253*100*E253,"")</x:f>
      </x:c>
      <x:c r="W253" s="12" t="str">
        <x:f>IF(AND(B253="Sell Cash-Secured Put",P253="Open"),C253*100*E253,"")</x:f>
      </x:c>
      <x:c r="X253" s="14" t="str">
        <x:f>IF(AND(B253="Sell Cash-Secured Put",M253&lt;&gt;""),(M253-C253)/M253,"")</x:f>
      </x:c>
      <x:c r="Y253" s="12" t="str">
        <x:f>IF(B253="Sell Cash-Secured Put",C253-D253,IF(B253="Sell Covered Call",C253+D253,""))</x:f>
      </x:c>
      <x:c r="Z253" s="12" t="str">
        <x:f>IF(OR(P253&lt;&gt;"Open",O253=""),"",IF(B253="Sell Cash-Secured Put",MAX(C253-O253,0)*100*E253,IF(B253="Sell Covered Call",MAX(O253-C253,0)*100*E253,"")))</x:f>
      </x:c>
      <x:c r="AA253" s="12" t="str">
        <x:f>IF(P253&lt;&gt;"Open","",IF(OR(B253="Sell Cash-Secured Put",B253="Sell Covered Call"),V253-Z253-J253-K253,""))</x:f>
      </x:c>
      <x:c r="AB253" s="12" t="n">
        <x:f>IF(P253="Buy to Close",(D253-R253)*100*E253-J253-K253,IF(OR(P253="Assigned",P253="Expired Worthless",P253="Called Away"),V253-J253-K253,0))</x:f>
        <x:v>0</x:v>
      </x:c>
      <x:c r="AC253" s="12" t="str">
        <x:f>IF(AND(P253="Assigned",OR(AD253="",AD253="Holding"),O253&lt;&gt;""),(O253-C253)*100*E253,IF(AND(B253="Own Shares",P253="Open",O253&lt;&gt;""),(O253-G253)*F253,""))</x:f>
      </x:c>
      <x:c r="AD253" s="11" t="n"/>
      <x:c r="AE253" s="11" t="str">
        <x:f>IF(AND(P253="Assigned",OR(AD253="",AD253="Holding")),E253*100,IF(AND(B253="Own Shares",P253="Open"),F253,""))</x:f>
      </x:c>
      <x:c r="AF253" s="12" t="str">
        <x:f>IF(AND(P253="Assigned",OR(AD253="",AD253="Holding")),C253,IF(AND(B253="Own Shares",P253="Open"),G253,""))</x:f>
      </x:c>
      <x:c r="AG253" s="12" t="str">
        <x:f>IF(AND(B253="Own Shares",P253="Sold",S253&lt;&gt;""),(S253-G253)*F253-J253-K253,IF(AND(P253="Assigned",AD253="Sold",S253&lt;&gt;""),(S253-C253)*E253*100,""))</x:f>
      </x:c>
    </x:row>
    <x:row r="254">
      <x:c r="A254" s="11" t="n"/>
      <x:c r="B254" s="11" t="n"/>
      <x:c r="C254" s="12" t="n"/>
      <x:c r="D254" s="12" t="n"/>
      <x:c r="E254" s="11" t="n"/>
      <x:c r="F254" s="11" t="n"/>
      <x:c r="G254" s="12" t="n"/>
      <x:c r="H254" s="13" t="n"/>
      <x:c r="I254" s="13" t="n"/>
      <x:c r="J254" s="12" t="n"/>
      <x:c r="K254" s="12" t="n"/>
      <x:c r="L254" s="11" t="n"/>
      <x:c r="M254" s="12" t="n"/>
      <x:c r="N254" s="11" t="n"/>
      <x:c r="O254" s="12" t="n"/>
      <x:c r="P254" s="11" t="n"/>
      <x:c r="Q254" s="13" t="n"/>
      <x:c r="R254" s="12" t="n"/>
      <x:c r="S254" s="12" t="n"/>
      <x:c r="T254" s="11" t="n"/>
      <x:c r="U254" s="11" t="n"/>
      <x:c r="V254" s="12" t="str">
        <x:f>IF(OR(B254="Sell Cash-Secured Put",B254="Sell Covered Call"),D254*100*E254,"")</x:f>
      </x:c>
      <x:c r="W254" s="12" t="str">
        <x:f>IF(AND(B254="Sell Cash-Secured Put",P254="Open"),C254*100*E254,"")</x:f>
      </x:c>
      <x:c r="X254" s="14" t="str">
        <x:f>IF(AND(B254="Sell Cash-Secured Put",M254&lt;&gt;""),(M254-C254)/M254,"")</x:f>
      </x:c>
      <x:c r="Y254" s="12" t="str">
        <x:f>IF(B254="Sell Cash-Secured Put",C254-D254,IF(B254="Sell Covered Call",C254+D254,""))</x:f>
      </x:c>
      <x:c r="Z254" s="12" t="str">
        <x:f>IF(OR(P254&lt;&gt;"Open",O254=""),"",IF(B254="Sell Cash-Secured Put",MAX(C254-O254,0)*100*E254,IF(B254="Sell Covered Call",MAX(O254-C254,0)*100*E254,"")))</x:f>
      </x:c>
      <x:c r="AA254" s="12" t="str">
        <x:f>IF(P254&lt;&gt;"Open","",IF(OR(B254="Sell Cash-Secured Put",B254="Sell Covered Call"),V254-Z254-J254-K254,""))</x:f>
      </x:c>
      <x:c r="AB254" s="12" t="n">
        <x:f>IF(P254="Buy to Close",(D254-R254)*100*E254-J254-K254,IF(OR(P254="Assigned",P254="Expired Worthless",P254="Called Away"),V254-J254-K254,0))</x:f>
        <x:v>0</x:v>
      </x:c>
      <x:c r="AC254" s="12" t="str">
        <x:f>IF(AND(P254="Assigned",OR(AD254="",AD254="Holding"),O254&lt;&gt;""),(O254-C254)*100*E254,IF(AND(B254="Own Shares",P254="Open",O254&lt;&gt;""),(O254-G254)*F254,""))</x:f>
      </x:c>
      <x:c r="AD254" s="11" t="n"/>
      <x:c r="AE254" s="11" t="str">
        <x:f>IF(AND(P254="Assigned",OR(AD254="",AD254="Holding")),E254*100,IF(AND(B254="Own Shares",P254="Open"),F254,""))</x:f>
      </x:c>
      <x:c r="AF254" s="12" t="str">
        <x:f>IF(AND(P254="Assigned",OR(AD254="",AD254="Holding")),C254,IF(AND(B254="Own Shares",P254="Open"),G254,""))</x:f>
      </x:c>
      <x:c r="AG254" s="12" t="str">
        <x:f>IF(AND(B254="Own Shares",P254="Sold",S254&lt;&gt;""),(S254-G254)*F254-J254-K254,IF(AND(P254="Assigned",AD254="Sold",S254&lt;&gt;""),(S254-C254)*E254*100,""))</x:f>
      </x:c>
    </x:row>
    <x:row r="255">
      <x:c r="A255" s="11" t="n"/>
      <x:c r="B255" s="11" t="n"/>
      <x:c r="C255" s="12" t="n"/>
      <x:c r="D255" s="12" t="n"/>
      <x:c r="E255" s="11" t="n"/>
      <x:c r="F255" s="11" t="n"/>
      <x:c r="G255" s="12" t="n"/>
      <x:c r="H255" s="13" t="n"/>
      <x:c r="I255" s="13" t="n"/>
      <x:c r="J255" s="12" t="n"/>
      <x:c r="K255" s="12" t="n"/>
      <x:c r="L255" s="11" t="n"/>
      <x:c r="M255" s="12" t="n"/>
      <x:c r="N255" s="11" t="n"/>
      <x:c r="O255" s="12" t="n"/>
      <x:c r="P255" s="11" t="n"/>
      <x:c r="Q255" s="13" t="n"/>
      <x:c r="R255" s="12" t="n"/>
      <x:c r="S255" s="12" t="n"/>
      <x:c r="T255" s="11" t="n"/>
      <x:c r="U255" s="11" t="n"/>
      <x:c r="V255" s="12" t="str">
        <x:f>IF(OR(B255="Sell Cash-Secured Put",B255="Sell Covered Call"),D255*100*E255,"")</x:f>
      </x:c>
      <x:c r="W255" s="12" t="str">
        <x:f>IF(AND(B255="Sell Cash-Secured Put",P255="Open"),C255*100*E255,"")</x:f>
      </x:c>
      <x:c r="X255" s="14" t="str">
        <x:f>IF(AND(B255="Sell Cash-Secured Put",M255&lt;&gt;""),(M255-C255)/M255,"")</x:f>
      </x:c>
      <x:c r="Y255" s="12" t="str">
        <x:f>IF(B255="Sell Cash-Secured Put",C255-D255,IF(B255="Sell Covered Call",C255+D255,""))</x:f>
      </x:c>
      <x:c r="Z255" s="12" t="str">
        <x:f>IF(OR(P255&lt;&gt;"Open",O255=""),"",IF(B255="Sell Cash-Secured Put",MAX(C255-O255,0)*100*E255,IF(B255="Sell Covered Call",MAX(O255-C255,0)*100*E255,"")))</x:f>
      </x:c>
      <x:c r="AA255" s="12" t="str">
        <x:f>IF(P255&lt;&gt;"Open","",IF(OR(B255="Sell Cash-Secured Put",B255="Sell Covered Call"),V255-Z255-J255-K255,""))</x:f>
      </x:c>
      <x:c r="AB255" s="12" t="n">
        <x:f>IF(P255="Buy to Close",(D255-R255)*100*E255-J255-K255,IF(OR(P255="Assigned",P255="Expired Worthless",P255="Called Away"),V255-J255-K255,0))</x:f>
        <x:v>0</x:v>
      </x:c>
      <x:c r="AC255" s="12" t="str">
        <x:f>IF(AND(P255="Assigned",OR(AD255="",AD255="Holding"),O255&lt;&gt;""),(O255-C255)*100*E255,IF(AND(B255="Own Shares",P255="Open",O255&lt;&gt;""),(O255-G255)*F255,""))</x:f>
      </x:c>
      <x:c r="AD255" s="11" t="n"/>
      <x:c r="AE255" s="11" t="str">
        <x:f>IF(AND(P255="Assigned",OR(AD255="",AD255="Holding")),E255*100,IF(AND(B255="Own Shares",P255="Open"),F255,""))</x:f>
      </x:c>
      <x:c r="AF255" s="12" t="str">
        <x:f>IF(AND(P255="Assigned",OR(AD255="",AD255="Holding")),C255,IF(AND(B255="Own Shares",P255="Open"),G255,""))</x:f>
      </x:c>
      <x:c r="AG255" s="12" t="str">
        <x:f>IF(AND(B255="Own Shares",P255="Sold",S255&lt;&gt;""),(S255-G255)*F255-J255-K255,IF(AND(P255="Assigned",AD255="Sold",S255&lt;&gt;""),(S255-C255)*E255*100,""))</x:f>
      </x:c>
    </x:row>
    <x:row r="256">
      <x:c r="A256" s="11" t="n"/>
      <x:c r="B256" s="11" t="n"/>
      <x:c r="C256" s="12" t="n"/>
      <x:c r="D256" s="12" t="n"/>
      <x:c r="E256" s="11" t="n"/>
      <x:c r="F256" s="11" t="n"/>
      <x:c r="G256" s="12" t="n"/>
      <x:c r="H256" s="13" t="n"/>
      <x:c r="I256" s="13" t="n"/>
      <x:c r="J256" s="12" t="n"/>
      <x:c r="K256" s="12" t="n"/>
      <x:c r="L256" s="11" t="n"/>
      <x:c r="M256" s="12" t="n"/>
      <x:c r="N256" s="11" t="n"/>
      <x:c r="O256" s="12" t="n"/>
      <x:c r="P256" s="11" t="n"/>
      <x:c r="Q256" s="13" t="n"/>
      <x:c r="R256" s="12" t="n"/>
      <x:c r="S256" s="12" t="n"/>
      <x:c r="T256" s="11" t="n"/>
      <x:c r="U256" s="11" t="n"/>
      <x:c r="V256" s="12" t="str">
        <x:f>IF(OR(B256="Sell Cash-Secured Put",B256="Sell Covered Call"),D256*100*E256,"")</x:f>
      </x:c>
      <x:c r="W256" s="12" t="str">
        <x:f>IF(AND(B256="Sell Cash-Secured Put",P256="Open"),C256*100*E256,"")</x:f>
      </x:c>
      <x:c r="X256" s="14" t="str">
        <x:f>IF(AND(B256="Sell Cash-Secured Put",M256&lt;&gt;""),(M256-C256)/M256,"")</x:f>
      </x:c>
      <x:c r="Y256" s="12" t="str">
        <x:f>IF(B256="Sell Cash-Secured Put",C256-D256,IF(B256="Sell Covered Call",C256+D256,""))</x:f>
      </x:c>
      <x:c r="Z256" s="12" t="str">
        <x:f>IF(OR(P256&lt;&gt;"Open",O256=""),"",IF(B256="Sell Cash-Secured Put",MAX(C256-O256,0)*100*E256,IF(B256="Sell Covered Call",MAX(O256-C256,0)*100*E256,"")))</x:f>
      </x:c>
      <x:c r="AA256" s="12" t="str">
        <x:f>IF(P256&lt;&gt;"Open","",IF(OR(B256="Sell Cash-Secured Put",B256="Sell Covered Call"),V256-Z256-J256-K256,""))</x:f>
      </x:c>
      <x:c r="AB256" s="12" t="n">
        <x:f>IF(P256="Buy to Close",(D256-R256)*100*E256-J256-K256,IF(OR(P256="Assigned",P256="Expired Worthless",P256="Called Away"),V256-J256-K256,0))</x:f>
        <x:v>0</x:v>
      </x:c>
      <x:c r="AC256" s="12" t="str">
        <x:f>IF(AND(P256="Assigned",OR(AD256="",AD256="Holding"),O256&lt;&gt;""),(O256-C256)*100*E256,IF(AND(B256="Own Shares",P256="Open",O256&lt;&gt;""),(O256-G256)*F256,""))</x:f>
      </x:c>
      <x:c r="AD256" s="11" t="n"/>
      <x:c r="AE256" s="11" t="str">
        <x:f>IF(AND(P256="Assigned",OR(AD256="",AD256="Holding")),E256*100,IF(AND(B256="Own Shares",P256="Open"),F256,""))</x:f>
      </x:c>
      <x:c r="AF256" s="12" t="str">
        <x:f>IF(AND(P256="Assigned",OR(AD256="",AD256="Holding")),C256,IF(AND(B256="Own Shares",P256="Open"),G256,""))</x:f>
      </x:c>
      <x:c r="AG256" s="12" t="str">
        <x:f>IF(AND(B256="Own Shares",P256="Sold",S256&lt;&gt;""),(S256-G256)*F256-J256-K256,IF(AND(P256="Assigned",AD256="Sold",S256&lt;&gt;""),(S256-C256)*E256*100,""))</x:f>
      </x:c>
    </x:row>
    <x:row r="257">
      <x:c r="A257" s="11" t="n"/>
      <x:c r="B257" s="11" t="n"/>
      <x:c r="C257" s="12" t="n"/>
      <x:c r="D257" s="12" t="n"/>
      <x:c r="E257" s="11" t="n"/>
      <x:c r="F257" s="11" t="n"/>
      <x:c r="G257" s="12" t="n"/>
      <x:c r="H257" s="13" t="n"/>
      <x:c r="I257" s="13" t="n"/>
      <x:c r="J257" s="12" t="n"/>
      <x:c r="K257" s="12" t="n"/>
      <x:c r="L257" s="11" t="n"/>
      <x:c r="M257" s="12" t="n"/>
      <x:c r="N257" s="11" t="n"/>
      <x:c r="O257" s="12" t="n"/>
      <x:c r="P257" s="11" t="n"/>
      <x:c r="Q257" s="13" t="n"/>
      <x:c r="R257" s="12" t="n"/>
      <x:c r="S257" s="12" t="n"/>
      <x:c r="T257" s="11" t="n"/>
      <x:c r="U257" s="11" t="n"/>
      <x:c r="V257" s="12" t="str">
        <x:f>IF(OR(B257="Sell Cash-Secured Put",B257="Sell Covered Call"),D257*100*E257,"")</x:f>
      </x:c>
      <x:c r="W257" s="12" t="str">
        <x:f>IF(AND(B257="Sell Cash-Secured Put",P257="Open"),C257*100*E257,"")</x:f>
      </x:c>
      <x:c r="X257" s="14" t="str">
        <x:f>IF(AND(B257="Sell Cash-Secured Put",M257&lt;&gt;""),(M257-C257)/M257,"")</x:f>
      </x:c>
      <x:c r="Y257" s="12" t="str">
        <x:f>IF(B257="Sell Cash-Secured Put",C257-D257,IF(B257="Sell Covered Call",C257+D257,""))</x:f>
      </x:c>
      <x:c r="Z257" s="12" t="str">
        <x:f>IF(OR(P257&lt;&gt;"Open",O257=""),"",IF(B257="Sell Cash-Secured Put",MAX(C257-O257,0)*100*E257,IF(B257="Sell Covered Call",MAX(O257-C257,0)*100*E257,"")))</x:f>
      </x:c>
      <x:c r="AA257" s="12" t="str">
        <x:f>IF(P257&lt;&gt;"Open","",IF(OR(B257="Sell Cash-Secured Put",B257="Sell Covered Call"),V257-Z257-J257-K257,""))</x:f>
      </x:c>
      <x:c r="AB257" s="12" t="n">
        <x:f>IF(P257="Buy to Close",(D257-R257)*100*E257-J257-K257,IF(OR(P257="Assigned",P257="Expired Worthless",P257="Called Away"),V257-J257-K257,0))</x:f>
        <x:v>0</x:v>
      </x:c>
      <x:c r="AC257" s="12" t="str">
        <x:f>IF(AND(P257="Assigned",OR(AD257="",AD257="Holding"),O257&lt;&gt;""),(O257-C257)*100*E257,IF(AND(B257="Own Shares",P257="Open",O257&lt;&gt;""),(O257-G257)*F257,""))</x:f>
      </x:c>
      <x:c r="AD257" s="11" t="n"/>
      <x:c r="AE257" s="11" t="str">
        <x:f>IF(AND(P257="Assigned",OR(AD257="",AD257="Holding")),E257*100,IF(AND(B257="Own Shares",P257="Open"),F257,""))</x:f>
      </x:c>
      <x:c r="AF257" s="12" t="str">
        <x:f>IF(AND(P257="Assigned",OR(AD257="",AD257="Holding")),C257,IF(AND(B257="Own Shares",P257="Open"),G257,""))</x:f>
      </x:c>
      <x:c r="AG257" s="12" t="str">
        <x:f>IF(AND(B257="Own Shares",P257="Sold",S257&lt;&gt;""),(S257-G257)*F257-J257-K257,IF(AND(P257="Assigned",AD257="Sold",S257&lt;&gt;""),(S257-C257)*E257*100,""))</x:f>
      </x:c>
    </x:row>
    <x:row r="258">
      <x:c r="A258" s="11" t="n"/>
      <x:c r="B258" s="11" t="n"/>
      <x:c r="C258" s="12" t="n"/>
      <x:c r="D258" s="12" t="n"/>
      <x:c r="E258" s="11" t="n"/>
      <x:c r="F258" s="11" t="n"/>
      <x:c r="G258" s="12" t="n"/>
      <x:c r="H258" s="13" t="n"/>
      <x:c r="I258" s="13" t="n"/>
      <x:c r="J258" s="12" t="n"/>
      <x:c r="K258" s="12" t="n"/>
      <x:c r="L258" s="11" t="n"/>
      <x:c r="M258" s="12" t="n"/>
      <x:c r="N258" s="11" t="n"/>
      <x:c r="O258" s="12" t="n"/>
      <x:c r="P258" s="11" t="n"/>
      <x:c r="Q258" s="13" t="n"/>
      <x:c r="R258" s="12" t="n"/>
      <x:c r="S258" s="12" t="n"/>
      <x:c r="T258" s="11" t="n"/>
      <x:c r="U258" s="11" t="n"/>
      <x:c r="V258" s="12" t="str">
        <x:f>IF(OR(B258="Sell Cash-Secured Put",B258="Sell Covered Call"),D258*100*E258,"")</x:f>
      </x:c>
      <x:c r="W258" s="12" t="str">
        <x:f>IF(AND(B258="Sell Cash-Secured Put",P258="Open"),C258*100*E258,"")</x:f>
      </x:c>
      <x:c r="X258" s="14" t="str">
        <x:f>IF(AND(B258="Sell Cash-Secured Put",M258&lt;&gt;""),(M258-C258)/M258,"")</x:f>
      </x:c>
      <x:c r="Y258" s="12" t="str">
        <x:f>IF(B258="Sell Cash-Secured Put",C258-D258,IF(B258="Sell Covered Call",C258+D258,""))</x:f>
      </x:c>
      <x:c r="Z258" s="12" t="str">
        <x:f>IF(OR(P258&lt;&gt;"Open",O258=""),"",IF(B258="Sell Cash-Secured Put",MAX(C258-O258,0)*100*E258,IF(B258="Sell Covered Call",MAX(O258-C258,0)*100*E258,"")))</x:f>
      </x:c>
      <x:c r="AA258" s="12" t="str">
        <x:f>IF(P258&lt;&gt;"Open","",IF(OR(B258="Sell Cash-Secured Put",B258="Sell Covered Call"),V258-Z258-J258-K258,""))</x:f>
      </x:c>
      <x:c r="AB258" s="12" t="n">
        <x:f>IF(P258="Buy to Close",(D258-R258)*100*E258-J258-K258,IF(OR(P258="Assigned",P258="Expired Worthless",P258="Called Away"),V258-J258-K258,0))</x:f>
        <x:v>0</x:v>
      </x:c>
      <x:c r="AC258" s="12" t="str">
        <x:f>IF(AND(P258="Assigned",OR(AD258="",AD258="Holding"),O258&lt;&gt;""),(O258-C258)*100*E258,IF(AND(B258="Own Shares",P258="Open",O258&lt;&gt;""),(O258-G258)*F258,""))</x:f>
      </x:c>
      <x:c r="AD258" s="11" t="n"/>
      <x:c r="AE258" s="11" t="str">
        <x:f>IF(AND(P258="Assigned",OR(AD258="",AD258="Holding")),E258*100,IF(AND(B258="Own Shares",P258="Open"),F258,""))</x:f>
      </x:c>
      <x:c r="AF258" s="12" t="str">
        <x:f>IF(AND(P258="Assigned",OR(AD258="",AD258="Holding")),C258,IF(AND(B258="Own Shares",P258="Open"),G258,""))</x:f>
      </x:c>
      <x:c r="AG258" s="12" t="str">
        <x:f>IF(AND(B258="Own Shares",P258="Sold",S258&lt;&gt;""),(S258-G258)*F258-J258-K258,IF(AND(P258="Assigned",AD258="Sold",S258&lt;&gt;""),(S258-C258)*E258*100,""))</x:f>
      </x:c>
    </x:row>
    <x:row r="259">
      <x:c r="A259" s="11" t="n"/>
      <x:c r="B259" s="11" t="n"/>
      <x:c r="C259" s="12" t="n"/>
      <x:c r="D259" s="12" t="n"/>
      <x:c r="E259" s="11" t="n"/>
      <x:c r="F259" s="11" t="n"/>
      <x:c r="G259" s="12" t="n"/>
      <x:c r="H259" s="13" t="n"/>
      <x:c r="I259" s="13" t="n"/>
      <x:c r="J259" s="12" t="n"/>
      <x:c r="K259" s="12" t="n"/>
      <x:c r="L259" s="11" t="n"/>
      <x:c r="M259" s="12" t="n"/>
      <x:c r="N259" s="11" t="n"/>
      <x:c r="O259" s="12" t="n"/>
      <x:c r="P259" s="11" t="n"/>
      <x:c r="Q259" s="13" t="n"/>
      <x:c r="R259" s="12" t="n"/>
      <x:c r="S259" s="12" t="n"/>
      <x:c r="T259" s="11" t="n"/>
      <x:c r="U259" s="11" t="n"/>
      <x:c r="V259" s="12" t="str">
        <x:f>IF(OR(B259="Sell Cash-Secured Put",B259="Sell Covered Call"),D259*100*E259,"")</x:f>
      </x:c>
      <x:c r="W259" s="12" t="str">
        <x:f>IF(AND(B259="Sell Cash-Secured Put",P259="Open"),C259*100*E259,"")</x:f>
      </x:c>
      <x:c r="X259" s="14" t="str">
        <x:f>IF(AND(B259="Sell Cash-Secured Put",M259&lt;&gt;""),(M259-C259)/M259,"")</x:f>
      </x:c>
      <x:c r="Y259" s="12" t="str">
        <x:f>IF(B259="Sell Cash-Secured Put",C259-D259,IF(B259="Sell Covered Call",C259+D259,""))</x:f>
      </x:c>
      <x:c r="Z259" s="12" t="str">
        <x:f>IF(OR(P259&lt;&gt;"Open",O259=""),"",IF(B259="Sell Cash-Secured Put",MAX(C259-O259,0)*100*E259,IF(B259="Sell Covered Call",MAX(O259-C259,0)*100*E259,"")))</x:f>
      </x:c>
      <x:c r="AA259" s="12" t="str">
        <x:f>IF(P259&lt;&gt;"Open","",IF(OR(B259="Sell Cash-Secured Put",B259="Sell Covered Call"),V259-Z259-J259-K259,""))</x:f>
      </x:c>
      <x:c r="AB259" s="12" t="n">
        <x:f>IF(P259="Buy to Close",(D259-R259)*100*E259-J259-K259,IF(OR(P259="Assigned",P259="Expired Worthless",P259="Called Away"),V259-J259-K259,0))</x:f>
        <x:v>0</x:v>
      </x:c>
      <x:c r="AC259" s="12" t="str">
        <x:f>IF(AND(P259="Assigned",OR(AD259="",AD259="Holding"),O259&lt;&gt;""),(O259-C259)*100*E259,IF(AND(B259="Own Shares",P259="Open",O259&lt;&gt;""),(O259-G259)*F259,""))</x:f>
      </x:c>
      <x:c r="AD259" s="11" t="n"/>
      <x:c r="AE259" s="11" t="str">
        <x:f>IF(AND(P259="Assigned",OR(AD259="",AD259="Holding")),E259*100,IF(AND(B259="Own Shares",P259="Open"),F259,""))</x:f>
      </x:c>
      <x:c r="AF259" s="12" t="str">
        <x:f>IF(AND(P259="Assigned",OR(AD259="",AD259="Holding")),C259,IF(AND(B259="Own Shares",P259="Open"),G259,""))</x:f>
      </x:c>
      <x:c r="AG259" s="12" t="str">
        <x:f>IF(AND(B259="Own Shares",P259="Sold",S259&lt;&gt;""),(S259-G259)*F259-J259-K259,IF(AND(P259="Assigned",AD259="Sold",S259&lt;&gt;""),(S259-C259)*E259*100,""))</x:f>
      </x:c>
    </x:row>
    <x:row r="260">
      <x:c r="A260" s="11" t="n"/>
      <x:c r="B260" s="11" t="n"/>
      <x:c r="C260" s="12" t="n"/>
      <x:c r="D260" s="12" t="n"/>
      <x:c r="E260" s="11" t="n"/>
      <x:c r="F260" s="11" t="n"/>
      <x:c r="G260" s="12" t="n"/>
      <x:c r="H260" s="13" t="n"/>
      <x:c r="I260" s="13" t="n"/>
      <x:c r="J260" s="12" t="n"/>
      <x:c r="K260" s="12" t="n"/>
      <x:c r="L260" s="11" t="n"/>
      <x:c r="M260" s="12" t="n"/>
      <x:c r="N260" s="11" t="n"/>
      <x:c r="O260" s="12" t="n"/>
      <x:c r="P260" s="11" t="n"/>
      <x:c r="Q260" s="13" t="n"/>
      <x:c r="R260" s="12" t="n"/>
      <x:c r="S260" s="12" t="n"/>
      <x:c r="T260" s="11" t="n"/>
      <x:c r="U260" s="11" t="n"/>
      <x:c r="V260" s="12" t="str">
        <x:f>IF(OR(B260="Sell Cash-Secured Put",B260="Sell Covered Call"),D260*100*E260,"")</x:f>
      </x:c>
      <x:c r="W260" s="12" t="str">
        <x:f>IF(AND(B260="Sell Cash-Secured Put",P260="Open"),C260*100*E260,"")</x:f>
      </x:c>
      <x:c r="X260" s="14" t="str">
        <x:f>IF(AND(B260="Sell Cash-Secured Put",M260&lt;&gt;""),(M260-C260)/M260,"")</x:f>
      </x:c>
      <x:c r="Y260" s="12" t="str">
        <x:f>IF(B260="Sell Cash-Secured Put",C260-D260,IF(B260="Sell Covered Call",C260+D260,""))</x:f>
      </x:c>
      <x:c r="Z260" s="12" t="str">
        <x:f>IF(OR(P260&lt;&gt;"Open",O260=""),"",IF(B260="Sell Cash-Secured Put",MAX(C260-O260,0)*100*E260,IF(B260="Sell Covered Call",MAX(O260-C260,0)*100*E260,"")))</x:f>
      </x:c>
      <x:c r="AA260" s="12" t="str">
        <x:f>IF(P260&lt;&gt;"Open","",IF(OR(B260="Sell Cash-Secured Put",B260="Sell Covered Call"),V260-Z260-J260-K260,""))</x:f>
      </x:c>
      <x:c r="AB260" s="12" t="n">
        <x:f>IF(P260="Buy to Close",(D260-R260)*100*E260-J260-K260,IF(OR(P260="Assigned",P260="Expired Worthless",P260="Called Away"),V260-J260-K260,0))</x:f>
        <x:v>0</x:v>
      </x:c>
      <x:c r="AC260" s="12" t="str">
        <x:f>IF(AND(P260="Assigned",OR(AD260="",AD260="Holding"),O260&lt;&gt;""),(O260-C260)*100*E260,IF(AND(B260="Own Shares",P260="Open",O260&lt;&gt;""),(O260-G260)*F260,""))</x:f>
      </x:c>
      <x:c r="AD260" s="11" t="n"/>
      <x:c r="AE260" s="11" t="str">
        <x:f>IF(AND(P260="Assigned",OR(AD260="",AD260="Holding")),E260*100,IF(AND(B260="Own Shares",P260="Open"),F260,""))</x:f>
      </x:c>
      <x:c r="AF260" s="12" t="str">
        <x:f>IF(AND(P260="Assigned",OR(AD260="",AD260="Holding")),C260,IF(AND(B260="Own Shares",P260="Open"),G260,""))</x:f>
      </x:c>
      <x:c r="AG260" s="12" t="str">
        <x:f>IF(AND(B260="Own Shares",P260="Sold",S260&lt;&gt;""),(S260-G260)*F260-J260-K260,IF(AND(P260="Assigned",AD260="Sold",S260&lt;&gt;""),(S260-C260)*E260*100,""))</x:f>
      </x:c>
    </x:row>
    <x:row r="261">
      <x:c r="A261" s="11" t="n"/>
      <x:c r="B261" s="11" t="n"/>
      <x:c r="C261" s="12" t="n"/>
      <x:c r="D261" s="12" t="n"/>
      <x:c r="E261" s="11" t="n"/>
      <x:c r="F261" s="11" t="n"/>
      <x:c r="G261" s="12" t="n"/>
      <x:c r="H261" s="13" t="n"/>
      <x:c r="I261" s="13" t="n"/>
      <x:c r="J261" s="12" t="n"/>
      <x:c r="K261" s="12" t="n"/>
      <x:c r="L261" s="11" t="n"/>
      <x:c r="M261" s="12" t="n"/>
      <x:c r="N261" s="11" t="n"/>
      <x:c r="O261" s="12" t="n"/>
      <x:c r="P261" s="11" t="n"/>
      <x:c r="Q261" s="13" t="n"/>
      <x:c r="R261" s="12" t="n"/>
      <x:c r="S261" s="12" t="n"/>
      <x:c r="T261" s="11" t="n"/>
      <x:c r="U261" s="11" t="n"/>
      <x:c r="V261" s="12" t="str">
        <x:f>IF(OR(B261="Sell Cash-Secured Put",B261="Sell Covered Call"),D261*100*E261,"")</x:f>
      </x:c>
      <x:c r="W261" s="12" t="str">
        <x:f>IF(AND(B261="Sell Cash-Secured Put",P261="Open"),C261*100*E261,"")</x:f>
      </x:c>
      <x:c r="X261" s="14" t="str">
        <x:f>IF(AND(B261="Sell Cash-Secured Put",M261&lt;&gt;""),(M261-C261)/M261,"")</x:f>
      </x:c>
      <x:c r="Y261" s="12" t="str">
        <x:f>IF(B261="Sell Cash-Secured Put",C261-D261,IF(B261="Sell Covered Call",C261+D261,""))</x:f>
      </x:c>
      <x:c r="Z261" s="12" t="str">
        <x:f>IF(OR(P261&lt;&gt;"Open",O261=""),"",IF(B261="Sell Cash-Secured Put",MAX(C261-O261,0)*100*E261,IF(B261="Sell Covered Call",MAX(O261-C261,0)*100*E261,"")))</x:f>
      </x:c>
      <x:c r="AA261" s="12" t="str">
        <x:f>IF(P261&lt;&gt;"Open","",IF(OR(B261="Sell Cash-Secured Put",B261="Sell Covered Call"),V261-Z261-J261-K261,""))</x:f>
      </x:c>
      <x:c r="AB261" s="12" t="n">
        <x:f>IF(P261="Buy to Close",(D261-R261)*100*E261-J261-K261,IF(OR(P261="Assigned",P261="Expired Worthless",P261="Called Away"),V261-J261-K261,0))</x:f>
        <x:v>0</x:v>
      </x:c>
      <x:c r="AC261" s="12" t="str">
        <x:f>IF(AND(P261="Assigned",OR(AD261="",AD261="Holding"),O261&lt;&gt;""),(O261-C261)*100*E261,IF(AND(B261="Own Shares",P261="Open",O261&lt;&gt;""),(O261-G261)*F261,""))</x:f>
      </x:c>
      <x:c r="AD261" s="11" t="n"/>
      <x:c r="AE261" s="11" t="str">
        <x:f>IF(AND(P261="Assigned",OR(AD261="",AD261="Holding")),E261*100,IF(AND(B261="Own Shares",P261="Open"),F261,""))</x:f>
      </x:c>
      <x:c r="AF261" s="12" t="str">
        <x:f>IF(AND(P261="Assigned",OR(AD261="",AD261="Holding")),C261,IF(AND(B261="Own Shares",P261="Open"),G261,""))</x:f>
      </x:c>
      <x:c r="AG261" s="12" t="str">
        <x:f>IF(AND(B261="Own Shares",P261="Sold",S261&lt;&gt;""),(S261-G261)*F261-J261-K261,IF(AND(P261="Assigned",AD261="Sold",S261&lt;&gt;""),(S261-C261)*E261*100,""))</x:f>
      </x:c>
    </x:row>
    <x:row r="262">
      <x:c r="A262" s="11" t="n"/>
      <x:c r="B262" s="11" t="n"/>
      <x:c r="C262" s="12" t="n"/>
      <x:c r="D262" s="12" t="n"/>
      <x:c r="E262" s="11" t="n"/>
      <x:c r="F262" s="11" t="n"/>
      <x:c r="G262" s="12" t="n"/>
      <x:c r="H262" s="13" t="n"/>
      <x:c r="I262" s="13" t="n"/>
      <x:c r="J262" s="12" t="n"/>
      <x:c r="K262" s="12" t="n"/>
      <x:c r="L262" s="11" t="n"/>
      <x:c r="M262" s="12" t="n"/>
      <x:c r="N262" s="11" t="n"/>
      <x:c r="O262" s="12" t="n"/>
      <x:c r="P262" s="11" t="n"/>
      <x:c r="Q262" s="13" t="n"/>
      <x:c r="R262" s="12" t="n"/>
      <x:c r="S262" s="12" t="n"/>
      <x:c r="T262" s="11" t="n"/>
      <x:c r="U262" s="11" t="n"/>
      <x:c r="V262" s="12" t="str">
        <x:f>IF(OR(B262="Sell Cash-Secured Put",B262="Sell Covered Call"),D262*100*E262,"")</x:f>
      </x:c>
      <x:c r="W262" s="12" t="str">
        <x:f>IF(AND(B262="Sell Cash-Secured Put",P262="Open"),C262*100*E262,"")</x:f>
      </x:c>
      <x:c r="X262" s="14" t="str">
        <x:f>IF(AND(B262="Sell Cash-Secured Put",M262&lt;&gt;""),(M262-C262)/M262,"")</x:f>
      </x:c>
      <x:c r="Y262" s="12" t="str">
        <x:f>IF(B262="Sell Cash-Secured Put",C262-D262,IF(B262="Sell Covered Call",C262+D262,""))</x:f>
      </x:c>
      <x:c r="Z262" s="12" t="str">
        <x:f>IF(OR(P262&lt;&gt;"Open",O262=""),"",IF(B262="Sell Cash-Secured Put",MAX(C262-O262,0)*100*E262,IF(B262="Sell Covered Call",MAX(O262-C262,0)*100*E262,"")))</x:f>
      </x:c>
      <x:c r="AA262" s="12" t="str">
        <x:f>IF(P262&lt;&gt;"Open","",IF(OR(B262="Sell Cash-Secured Put",B262="Sell Covered Call"),V262-Z262-J262-K262,""))</x:f>
      </x:c>
      <x:c r="AB262" s="12" t="n">
        <x:f>IF(P262="Buy to Close",(D262-R262)*100*E262-J262-K262,IF(OR(P262="Assigned",P262="Expired Worthless",P262="Called Away"),V262-J262-K262,0))</x:f>
        <x:v>0</x:v>
      </x:c>
      <x:c r="AC262" s="12" t="str">
        <x:f>IF(AND(P262="Assigned",OR(AD262="",AD262="Holding"),O262&lt;&gt;""),(O262-C262)*100*E262,IF(AND(B262="Own Shares",P262="Open",O262&lt;&gt;""),(O262-G262)*F262,""))</x:f>
      </x:c>
      <x:c r="AD262" s="11" t="n"/>
      <x:c r="AE262" s="11" t="str">
        <x:f>IF(AND(P262="Assigned",OR(AD262="",AD262="Holding")),E262*100,IF(AND(B262="Own Shares",P262="Open"),F262,""))</x:f>
      </x:c>
      <x:c r="AF262" s="12" t="str">
        <x:f>IF(AND(P262="Assigned",OR(AD262="",AD262="Holding")),C262,IF(AND(B262="Own Shares",P262="Open"),G262,""))</x:f>
      </x:c>
      <x:c r="AG262" s="12" t="str">
        <x:f>IF(AND(B262="Own Shares",P262="Sold",S262&lt;&gt;""),(S262-G262)*F262-J262-K262,IF(AND(P262="Assigned",AD262="Sold",S262&lt;&gt;""),(S262-C262)*E262*100,""))</x:f>
      </x:c>
    </x:row>
    <x:row r="263">
      <x:c r="A263" s="11" t="n"/>
      <x:c r="B263" s="11" t="n"/>
      <x:c r="C263" s="12" t="n"/>
      <x:c r="D263" s="12" t="n"/>
      <x:c r="E263" s="11" t="n"/>
      <x:c r="F263" s="11" t="n"/>
      <x:c r="G263" s="12" t="n"/>
      <x:c r="H263" s="13" t="n"/>
      <x:c r="I263" s="13" t="n"/>
      <x:c r="J263" s="12" t="n"/>
      <x:c r="K263" s="12" t="n"/>
      <x:c r="L263" s="11" t="n"/>
      <x:c r="M263" s="12" t="n"/>
      <x:c r="N263" s="11" t="n"/>
      <x:c r="O263" s="12" t="n"/>
      <x:c r="P263" s="11" t="n"/>
      <x:c r="Q263" s="13" t="n"/>
      <x:c r="R263" s="12" t="n"/>
      <x:c r="S263" s="12" t="n"/>
      <x:c r="T263" s="11" t="n"/>
      <x:c r="U263" s="11" t="n"/>
      <x:c r="V263" s="12" t="str">
        <x:f>IF(OR(B263="Sell Cash-Secured Put",B263="Sell Covered Call"),D263*100*E263,"")</x:f>
      </x:c>
      <x:c r="W263" s="12" t="str">
        <x:f>IF(AND(B263="Sell Cash-Secured Put",P263="Open"),C263*100*E263,"")</x:f>
      </x:c>
      <x:c r="X263" s="14" t="str">
        <x:f>IF(AND(B263="Sell Cash-Secured Put",M263&lt;&gt;""),(M263-C263)/M263,"")</x:f>
      </x:c>
      <x:c r="Y263" s="12" t="str">
        <x:f>IF(B263="Sell Cash-Secured Put",C263-D263,IF(B263="Sell Covered Call",C263+D263,""))</x:f>
      </x:c>
      <x:c r="Z263" s="12" t="str">
        <x:f>IF(OR(P263&lt;&gt;"Open",O263=""),"",IF(B263="Sell Cash-Secured Put",MAX(C263-O263,0)*100*E263,IF(B263="Sell Covered Call",MAX(O263-C263,0)*100*E263,"")))</x:f>
      </x:c>
      <x:c r="AA263" s="12" t="str">
        <x:f>IF(P263&lt;&gt;"Open","",IF(OR(B263="Sell Cash-Secured Put",B263="Sell Covered Call"),V263-Z263-J263-K263,""))</x:f>
      </x:c>
      <x:c r="AB263" s="12" t="n">
        <x:f>IF(P263="Buy to Close",(D263-R263)*100*E263-J263-K263,IF(OR(P263="Assigned",P263="Expired Worthless",P263="Called Away"),V263-J263-K263,0))</x:f>
        <x:v>0</x:v>
      </x:c>
      <x:c r="AC263" s="12" t="str">
        <x:f>IF(AND(P263="Assigned",OR(AD263="",AD263="Holding"),O263&lt;&gt;""),(O263-C263)*100*E263,IF(AND(B263="Own Shares",P263="Open",O263&lt;&gt;""),(O263-G263)*F263,""))</x:f>
      </x:c>
      <x:c r="AD263" s="11" t="n"/>
      <x:c r="AE263" s="11" t="str">
        <x:f>IF(AND(P263="Assigned",OR(AD263="",AD263="Holding")),E263*100,IF(AND(B263="Own Shares",P263="Open"),F263,""))</x:f>
      </x:c>
      <x:c r="AF263" s="12" t="str">
        <x:f>IF(AND(P263="Assigned",OR(AD263="",AD263="Holding")),C263,IF(AND(B263="Own Shares",P263="Open"),G263,""))</x:f>
      </x:c>
      <x:c r="AG263" s="12" t="str">
        <x:f>IF(AND(B263="Own Shares",P263="Sold",S263&lt;&gt;""),(S263-G263)*F263-J263-K263,IF(AND(P263="Assigned",AD263="Sold",S263&lt;&gt;""),(S263-C263)*E263*100,""))</x:f>
      </x:c>
    </x:row>
    <x:row r="264">
      <x:c r="A264" s="11" t="n"/>
      <x:c r="B264" s="11" t="n"/>
      <x:c r="C264" s="12" t="n"/>
      <x:c r="D264" s="12" t="n"/>
      <x:c r="E264" s="11" t="n"/>
      <x:c r="F264" s="11" t="n"/>
      <x:c r="G264" s="12" t="n"/>
      <x:c r="H264" s="13" t="n"/>
      <x:c r="I264" s="13" t="n"/>
      <x:c r="J264" s="12" t="n"/>
      <x:c r="K264" s="12" t="n"/>
      <x:c r="L264" s="11" t="n"/>
      <x:c r="M264" s="12" t="n"/>
      <x:c r="N264" s="11" t="n"/>
      <x:c r="O264" s="12" t="n"/>
      <x:c r="P264" s="11" t="n"/>
      <x:c r="Q264" s="13" t="n"/>
      <x:c r="R264" s="12" t="n"/>
      <x:c r="S264" s="12" t="n"/>
      <x:c r="T264" s="11" t="n"/>
      <x:c r="U264" s="11" t="n"/>
      <x:c r="V264" s="12" t="str">
        <x:f>IF(OR(B264="Sell Cash-Secured Put",B264="Sell Covered Call"),D264*100*E264,"")</x:f>
      </x:c>
      <x:c r="W264" s="12" t="str">
        <x:f>IF(AND(B264="Sell Cash-Secured Put",P264="Open"),C264*100*E264,"")</x:f>
      </x:c>
      <x:c r="X264" s="14" t="str">
        <x:f>IF(AND(B264="Sell Cash-Secured Put",M264&lt;&gt;""),(M264-C264)/M264,"")</x:f>
      </x:c>
      <x:c r="Y264" s="12" t="str">
        <x:f>IF(B264="Sell Cash-Secured Put",C264-D264,IF(B264="Sell Covered Call",C264+D264,""))</x:f>
      </x:c>
      <x:c r="Z264" s="12" t="str">
        <x:f>IF(OR(P264&lt;&gt;"Open",O264=""),"",IF(B264="Sell Cash-Secured Put",MAX(C264-O264,0)*100*E264,IF(B264="Sell Covered Call",MAX(O264-C264,0)*100*E264,"")))</x:f>
      </x:c>
      <x:c r="AA264" s="12" t="str">
        <x:f>IF(P264&lt;&gt;"Open","",IF(OR(B264="Sell Cash-Secured Put",B264="Sell Covered Call"),V264-Z264-J264-K264,""))</x:f>
      </x:c>
      <x:c r="AB264" s="12" t="n">
        <x:f>IF(P264="Buy to Close",(D264-R264)*100*E264-J264-K264,IF(OR(P264="Assigned",P264="Expired Worthless",P264="Called Away"),V264-J264-K264,0))</x:f>
        <x:v>0</x:v>
      </x:c>
      <x:c r="AC264" s="12" t="str">
        <x:f>IF(AND(P264="Assigned",OR(AD264="",AD264="Holding"),O264&lt;&gt;""),(O264-C264)*100*E264,IF(AND(B264="Own Shares",P264="Open",O264&lt;&gt;""),(O264-G264)*F264,""))</x:f>
      </x:c>
      <x:c r="AD264" s="11" t="n"/>
      <x:c r="AE264" s="11" t="str">
        <x:f>IF(AND(P264="Assigned",OR(AD264="",AD264="Holding")),E264*100,IF(AND(B264="Own Shares",P264="Open"),F264,""))</x:f>
      </x:c>
      <x:c r="AF264" s="12" t="str">
        <x:f>IF(AND(P264="Assigned",OR(AD264="",AD264="Holding")),C264,IF(AND(B264="Own Shares",P264="Open"),G264,""))</x:f>
      </x:c>
      <x:c r="AG264" s="12" t="str">
        <x:f>IF(AND(B264="Own Shares",P264="Sold",S264&lt;&gt;""),(S264-G264)*F264-J264-K264,IF(AND(P264="Assigned",AD264="Sold",S264&lt;&gt;""),(S264-C264)*E264*100,""))</x:f>
      </x:c>
    </x:row>
    <x:row r="265">
      <x:c r="A265" s="11" t="n"/>
      <x:c r="B265" s="11" t="n"/>
      <x:c r="C265" s="12" t="n"/>
      <x:c r="D265" s="12" t="n"/>
      <x:c r="E265" s="11" t="n"/>
      <x:c r="F265" s="11" t="n"/>
      <x:c r="G265" s="12" t="n"/>
      <x:c r="H265" s="13" t="n"/>
      <x:c r="I265" s="13" t="n"/>
      <x:c r="J265" s="12" t="n"/>
      <x:c r="K265" s="12" t="n"/>
      <x:c r="L265" s="11" t="n"/>
      <x:c r="M265" s="12" t="n"/>
      <x:c r="N265" s="11" t="n"/>
      <x:c r="O265" s="12" t="n"/>
      <x:c r="P265" s="11" t="n"/>
      <x:c r="Q265" s="13" t="n"/>
      <x:c r="R265" s="12" t="n"/>
      <x:c r="S265" s="12" t="n"/>
      <x:c r="T265" s="11" t="n"/>
      <x:c r="U265" s="11" t="n"/>
      <x:c r="V265" s="12" t="str">
        <x:f>IF(OR(B265="Sell Cash-Secured Put",B265="Sell Covered Call"),D265*100*E265,"")</x:f>
      </x:c>
      <x:c r="W265" s="12" t="str">
        <x:f>IF(AND(B265="Sell Cash-Secured Put",P265="Open"),C265*100*E265,"")</x:f>
      </x:c>
      <x:c r="X265" s="14" t="str">
        <x:f>IF(AND(B265="Sell Cash-Secured Put",M265&lt;&gt;""),(M265-C265)/M265,"")</x:f>
      </x:c>
      <x:c r="Y265" s="12" t="str">
        <x:f>IF(B265="Sell Cash-Secured Put",C265-D265,IF(B265="Sell Covered Call",C265+D265,""))</x:f>
      </x:c>
      <x:c r="Z265" s="12" t="str">
        <x:f>IF(OR(P265&lt;&gt;"Open",O265=""),"",IF(B265="Sell Cash-Secured Put",MAX(C265-O265,0)*100*E265,IF(B265="Sell Covered Call",MAX(O265-C265,0)*100*E265,"")))</x:f>
      </x:c>
      <x:c r="AA265" s="12" t="str">
        <x:f>IF(P265&lt;&gt;"Open","",IF(OR(B265="Sell Cash-Secured Put",B265="Sell Covered Call"),V265-Z265-J265-K265,""))</x:f>
      </x:c>
      <x:c r="AB265" s="12" t="n">
        <x:f>IF(P265="Buy to Close",(D265-R265)*100*E265-J265-K265,IF(OR(P265="Assigned",P265="Expired Worthless",P265="Called Away"),V265-J265-K265,0))</x:f>
        <x:v>0</x:v>
      </x:c>
      <x:c r="AC265" s="12" t="str">
        <x:f>IF(AND(P265="Assigned",OR(AD265="",AD265="Holding"),O265&lt;&gt;""),(O265-C265)*100*E265,IF(AND(B265="Own Shares",P265="Open",O265&lt;&gt;""),(O265-G265)*F265,""))</x:f>
      </x:c>
      <x:c r="AD265" s="11" t="n"/>
      <x:c r="AE265" s="11" t="str">
        <x:f>IF(AND(P265="Assigned",OR(AD265="",AD265="Holding")),E265*100,IF(AND(B265="Own Shares",P265="Open"),F265,""))</x:f>
      </x:c>
      <x:c r="AF265" s="12" t="str">
        <x:f>IF(AND(P265="Assigned",OR(AD265="",AD265="Holding")),C265,IF(AND(B265="Own Shares",P265="Open"),G265,""))</x:f>
      </x:c>
      <x:c r="AG265" s="12" t="str">
        <x:f>IF(AND(B265="Own Shares",P265="Sold",S265&lt;&gt;""),(S265-G265)*F265-J265-K265,IF(AND(P265="Assigned",AD265="Sold",S265&lt;&gt;""),(S265-C265)*E265*100,""))</x:f>
      </x:c>
    </x:row>
    <x:row r="266">
      <x:c r="A266" s="11" t="n"/>
      <x:c r="B266" s="11" t="n"/>
      <x:c r="C266" s="12" t="n"/>
      <x:c r="D266" s="12" t="n"/>
      <x:c r="E266" s="11" t="n"/>
      <x:c r="F266" s="11" t="n"/>
      <x:c r="G266" s="12" t="n"/>
      <x:c r="H266" s="13" t="n"/>
      <x:c r="I266" s="13" t="n"/>
      <x:c r="J266" s="12" t="n"/>
      <x:c r="K266" s="12" t="n"/>
      <x:c r="L266" s="11" t="n"/>
      <x:c r="M266" s="12" t="n"/>
      <x:c r="N266" s="11" t="n"/>
      <x:c r="O266" s="12" t="n"/>
      <x:c r="P266" s="11" t="n"/>
      <x:c r="Q266" s="13" t="n"/>
      <x:c r="R266" s="12" t="n"/>
      <x:c r="S266" s="12" t="n"/>
      <x:c r="T266" s="11" t="n"/>
      <x:c r="U266" s="11" t="n"/>
      <x:c r="V266" s="12" t="str">
        <x:f>IF(OR(B266="Sell Cash-Secured Put",B266="Sell Covered Call"),D266*100*E266,"")</x:f>
      </x:c>
      <x:c r="W266" s="12" t="str">
        <x:f>IF(AND(B266="Sell Cash-Secured Put",P266="Open"),C266*100*E266,"")</x:f>
      </x:c>
      <x:c r="X266" s="14" t="str">
        <x:f>IF(AND(B266="Sell Cash-Secured Put",M266&lt;&gt;""),(M266-C266)/M266,"")</x:f>
      </x:c>
      <x:c r="Y266" s="12" t="str">
        <x:f>IF(B266="Sell Cash-Secured Put",C266-D266,IF(B266="Sell Covered Call",C266+D266,""))</x:f>
      </x:c>
      <x:c r="Z266" s="12" t="str">
        <x:f>IF(OR(P266&lt;&gt;"Open",O266=""),"",IF(B266="Sell Cash-Secured Put",MAX(C266-O266,0)*100*E266,IF(B266="Sell Covered Call",MAX(O266-C266,0)*100*E266,"")))</x:f>
      </x:c>
      <x:c r="AA266" s="12" t="str">
        <x:f>IF(P266&lt;&gt;"Open","",IF(OR(B266="Sell Cash-Secured Put",B266="Sell Covered Call"),V266-Z266-J266-K266,""))</x:f>
      </x:c>
      <x:c r="AB266" s="12" t="n">
        <x:f>IF(P266="Buy to Close",(D266-R266)*100*E266-J266-K266,IF(OR(P266="Assigned",P266="Expired Worthless",P266="Called Away"),V266-J266-K266,0))</x:f>
        <x:v>0</x:v>
      </x:c>
      <x:c r="AC266" s="12" t="str">
        <x:f>IF(AND(P266="Assigned",OR(AD266="",AD266="Holding"),O266&lt;&gt;""),(O266-C266)*100*E266,IF(AND(B266="Own Shares",P266="Open",O266&lt;&gt;""),(O266-G266)*F266,""))</x:f>
      </x:c>
      <x:c r="AD266" s="11" t="n"/>
      <x:c r="AE266" s="11" t="str">
        <x:f>IF(AND(P266="Assigned",OR(AD266="",AD266="Holding")),E266*100,IF(AND(B266="Own Shares",P266="Open"),F266,""))</x:f>
      </x:c>
      <x:c r="AF266" s="12" t="str">
        <x:f>IF(AND(P266="Assigned",OR(AD266="",AD266="Holding")),C266,IF(AND(B266="Own Shares",P266="Open"),G266,""))</x:f>
      </x:c>
      <x:c r="AG266" s="12" t="str">
        <x:f>IF(AND(B266="Own Shares",P266="Sold",S266&lt;&gt;""),(S266-G266)*F266-J266-K266,IF(AND(P266="Assigned",AD266="Sold",S266&lt;&gt;""),(S266-C266)*E266*100,""))</x:f>
      </x:c>
    </x:row>
    <x:row r="267">
      <x:c r="A267" s="11" t="n"/>
      <x:c r="B267" s="11" t="n"/>
      <x:c r="C267" s="12" t="n"/>
      <x:c r="D267" s="12" t="n"/>
      <x:c r="E267" s="11" t="n"/>
      <x:c r="F267" s="11" t="n"/>
      <x:c r="G267" s="12" t="n"/>
      <x:c r="H267" s="13" t="n"/>
      <x:c r="I267" s="13" t="n"/>
      <x:c r="J267" s="12" t="n"/>
      <x:c r="K267" s="12" t="n"/>
      <x:c r="L267" s="11" t="n"/>
      <x:c r="M267" s="12" t="n"/>
      <x:c r="N267" s="11" t="n"/>
      <x:c r="O267" s="12" t="n"/>
      <x:c r="P267" s="11" t="n"/>
      <x:c r="Q267" s="13" t="n"/>
      <x:c r="R267" s="12" t="n"/>
      <x:c r="S267" s="12" t="n"/>
      <x:c r="T267" s="11" t="n"/>
      <x:c r="U267" s="11" t="n"/>
      <x:c r="V267" s="12" t="str">
        <x:f>IF(OR(B267="Sell Cash-Secured Put",B267="Sell Covered Call"),D267*100*E267,"")</x:f>
      </x:c>
      <x:c r="W267" s="12" t="str">
        <x:f>IF(AND(B267="Sell Cash-Secured Put",P267="Open"),C267*100*E267,"")</x:f>
      </x:c>
      <x:c r="X267" s="14" t="str">
        <x:f>IF(AND(B267="Sell Cash-Secured Put",M267&lt;&gt;""),(M267-C267)/M267,"")</x:f>
      </x:c>
      <x:c r="Y267" s="12" t="str">
        <x:f>IF(B267="Sell Cash-Secured Put",C267-D267,IF(B267="Sell Covered Call",C267+D267,""))</x:f>
      </x:c>
      <x:c r="Z267" s="12" t="str">
        <x:f>IF(OR(P267&lt;&gt;"Open",O267=""),"",IF(B267="Sell Cash-Secured Put",MAX(C267-O267,0)*100*E267,IF(B267="Sell Covered Call",MAX(O267-C267,0)*100*E267,"")))</x:f>
      </x:c>
      <x:c r="AA267" s="12" t="str">
        <x:f>IF(P267&lt;&gt;"Open","",IF(OR(B267="Sell Cash-Secured Put",B267="Sell Covered Call"),V267-Z267-J267-K267,""))</x:f>
      </x:c>
      <x:c r="AB267" s="12" t="n">
        <x:f>IF(P267="Buy to Close",(D267-R267)*100*E267-J267-K267,IF(OR(P267="Assigned",P267="Expired Worthless",P267="Called Away"),V267-J267-K267,0))</x:f>
        <x:v>0</x:v>
      </x:c>
      <x:c r="AC267" s="12" t="str">
        <x:f>IF(AND(P267="Assigned",OR(AD267="",AD267="Holding"),O267&lt;&gt;""),(O267-C267)*100*E267,IF(AND(B267="Own Shares",P267="Open",O267&lt;&gt;""),(O267-G267)*F267,""))</x:f>
      </x:c>
      <x:c r="AD267" s="11" t="n"/>
      <x:c r="AE267" s="11" t="str">
        <x:f>IF(AND(P267="Assigned",OR(AD267="",AD267="Holding")),E267*100,IF(AND(B267="Own Shares",P267="Open"),F267,""))</x:f>
      </x:c>
      <x:c r="AF267" s="12" t="str">
        <x:f>IF(AND(P267="Assigned",OR(AD267="",AD267="Holding")),C267,IF(AND(B267="Own Shares",P267="Open"),G267,""))</x:f>
      </x:c>
      <x:c r="AG267" s="12" t="str">
        <x:f>IF(AND(B267="Own Shares",P267="Sold",S267&lt;&gt;""),(S267-G267)*F267-J267-K267,IF(AND(P267="Assigned",AD267="Sold",S267&lt;&gt;""),(S267-C267)*E267*100,""))</x:f>
      </x:c>
    </x:row>
    <x:row r="268">
      <x:c r="A268" s="11" t="n"/>
      <x:c r="B268" s="11" t="n"/>
      <x:c r="C268" s="12" t="n"/>
      <x:c r="D268" s="12" t="n"/>
      <x:c r="E268" s="11" t="n"/>
      <x:c r="F268" s="11" t="n"/>
      <x:c r="G268" s="12" t="n"/>
      <x:c r="H268" s="13" t="n"/>
      <x:c r="I268" s="13" t="n"/>
      <x:c r="J268" s="12" t="n"/>
      <x:c r="K268" s="12" t="n"/>
      <x:c r="L268" s="11" t="n"/>
      <x:c r="M268" s="12" t="n"/>
      <x:c r="N268" s="11" t="n"/>
      <x:c r="O268" s="12" t="n"/>
      <x:c r="P268" s="11" t="n"/>
      <x:c r="Q268" s="13" t="n"/>
      <x:c r="R268" s="12" t="n"/>
      <x:c r="S268" s="12" t="n"/>
      <x:c r="T268" s="11" t="n"/>
      <x:c r="U268" s="11" t="n"/>
      <x:c r="V268" s="12" t="str">
        <x:f>IF(OR(B268="Sell Cash-Secured Put",B268="Sell Covered Call"),D268*100*E268,"")</x:f>
      </x:c>
      <x:c r="W268" s="12" t="str">
        <x:f>IF(AND(B268="Sell Cash-Secured Put",P268="Open"),C268*100*E268,"")</x:f>
      </x:c>
      <x:c r="X268" s="14" t="str">
        <x:f>IF(AND(B268="Sell Cash-Secured Put",M268&lt;&gt;""),(M268-C268)/M268,"")</x:f>
      </x:c>
      <x:c r="Y268" s="12" t="str">
        <x:f>IF(B268="Sell Cash-Secured Put",C268-D268,IF(B268="Sell Covered Call",C268+D268,""))</x:f>
      </x:c>
      <x:c r="Z268" s="12" t="str">
        <x:f>IF(OR(P268&lt;&gt;"Open",O268=""),"",IF(B268="Sell Cash-Secured Put",MAX(C268-O268,0)*100*E268,IF(B268="Sell Covered Call",MAX(O268-C268,0)*100*E268,"")))</x:f>
      </x:c>
      <x:c r="AA268" s="12" t="str">
        <x:f>IF(P268&lt;&gt;"Open","",IF(OR(B268="Sell Cash-Secured Put",B268="Sell Covered Call"),V268-Z268-J268-K268,""))</x:f>
      </x:c>
      <x:c r="AB268" s="12" t="n">
        <x:f>IF(P268="Buy to Close",(D268-R268)*100*E268-J268-K268,IF(OR(P268="Assigned",P268="Expired Worthless",P268="Called Away"),V268-J268-K268,0))</x:f>
        <x:v>0</x:v>
      </x:c>
      <x:c r="AC268" s="12" t="str">
        <x:f>IF(AND(P268="Assigned",OR(AD268="",AD268="Holding"),O268&lt;&gt;""),(O268-C268)*100*E268,IF(AND(B268="Own Shares",P268="Open",O268&lt;&gt;""),(O268-G268)*F268,""))</x:f>
      </x:c>
      <x:c r="AD268" s="11" t="n"/>
      <x:c r="AE268" s="11" t="str">
        <x:f>IF(AND(P268="Assigned",OR(AD268="",AD268="Holding")),E268*100,IF(AND(B268="Own Shares",P268="Open"),F268,""))</x:f>
      </x:c>
      <x:c r="AF268" s="12" t="str">
        <x:f>IF(AND(P268="Assigned",OR(AD268="",AD268="Holding")),C268,IF(AND(B268="Own Shares",P268="Open"),G268,""))</x:f>
      </x:c>
      <x:c r="AG268" s="12" t="str">
        <x:f>IF(AND(B268="Own Shares",P268="Sold",S268&lt;&gt;""),(S268-G268)*F268-J268-K268,IF(AND(P268="Assigned",AD268="Sold",S268&lt;&gt;""),(S268-C268)*E268*100,""))</x:f>
      </x:c>
    </x:row>
    <x:row r="269">
      <x:c r="A269" s="11" t="n"/>
      <x:c r="B269" s="11" t="n"/>
      <x:c r="C269" s="12" t="n"/>
      <x:c r="D269" s="12" t="n"/>
      <x:c r="E269" s="11" t="n"/>
      <x:c r="F269" s="11" t="n"/>
      <x:c r="G269" s="12" t="n"/>
      <x:c r="H269" s="13" t="n"/>
      <x:c r="I269" s="13" t="n"/>
      <x:c r="J269" s="12" t="n"/>
      <x:c r="K269" s="12" t="n"/>
      <x:c r="L269" s="11" t="n"/>
      <x:c r="M269" s="12" t="n"/>
      <x:c r="N269" s="11" t="n"/>
      <x:c r="O269" s="12" t="n"/>
      <x:c r="P269" s="11" t="n"/>
      <x:c r="Q269" s="13" t="n"/>
      <x:c r="R269" s="12" t="n"/>
      <x:c r="S269" s="12" t="n"/>
      <x:c r="T269" s="11" t="n"/>
      <x:c r="U269" s="11" t="n"/>
      <x:c r="V269" s="12" t="str">
        <x:f>IF(OR(B269="Sell Cash-Secured Put",B269="Sell Covered Call"),D269*100*E269,"")</x:f>
      </x:c>
      <x:c r="W269" s="12" t="str">
        <x:f>IF(AND(B269="Sell Cash-Secured Put",P269="Open"),C269*100*E269,"")</x:f>
      </x:c>
      <x:c r="X269" s="14" t="str">
        <x:f>IF(AND(B269="Sell Cash-Secured Put",M269&lt;&gt;""),(M269-C269)/M269,"")</x:f>
      </x:c>
      <x:c r="Y269" s="12" t="str">
        <x:f>IF(B269="Sell Cash-Secured Put",C269-D269,IF(B269="Sell Covered Call",C269+D269,""))</x:f>
      </x:c>
      <x:c r="Z269" s="12" t="str">
        <x:f>IF(OR(P269&lt;&gt;"Open",O269=""),"",IF(B269="Sell Cash-Secured Put",MAX(C269-O269,0)*100*E269,IF(B269="Sell Covered Call",MAX(O269-C269,0)*100*E269,"")))</x:f>
      </x:c>
      <x:c r="AA269" s="12" t="str">
        <x:f>IF(P269&lt;&gt;"Open","",IF(OR(B269="Sell Cash-Secured Put",B269="Sell Covered Call"),V269-Z269-J269-K269,""))</x:f>
      </x:c>
      <x:c r="AB269" s="12" t="n">
        <x:f>IF(P269="Buy to Close",(D269-R269)*100*E269-J269-K269,IF(OR(P269="Assigned",P269="Expired Worthless",P269="Called Away"),V269-J269-K269,0))</x:f>
        <x:v>0</x:v>
      </x:c>
      <x:c r="AC269" s="12" t="str">
        <x:f>IF(AND(P269="Assigned",OR(AD269="",AD269="Holding"),O269&lt;&gt;""),(O269-C269)*100*E269,IF(AND(B269="Own Shares",P269="Open",O269&lt;&gt;""),(O269-G269)*F269,""))</x:f>
      </x:c>
      <x:c r="AD269" s="11" t="n"/>
      <x:c r="AE269" s="11" t="str">
        <x:f>IF(AND(P269="Assigned",OR(AD269="",AD269="Holding")),E269*100,IF(AND(B269="Own Shares",P269="Open"),F269,""))</x:f>
      </x:c>
      <x:c r="AF269" s="12" t="str">
        <x:f>IF(AND(P269="Assigned",OR(AD269="",AD269="Holding")),C269,IF(AND(B269="Own Shares",P269="Open"),G269,""))</x:f>
      </x:c>
      <x:c r="AG269" s="12" t="str">
        <x:f>IF(AND(B269="Own Shares",P269="Sold",S269&lt;&gt;""),(S269-G269)*F269-J269-K269,IF(AND(P269="Assigned",AD269="Sold",S269&lt;&gt;""),(S269-C269)*E269*100,""))</x:f>
      </x:c>
    </x:row>
    <x:row r="270">
      <x:c r="A270" s="11" t="n"/>
      <x:c r="B270" s="11" t="n"/>
      <x:c r="C270" s="12" t="n"/>
      <x:c r="D270" s="12" t="n"/>
      <x:c r="E270" s="11" t="n"/>
      <x:c r="F270" s="11" t="n"/>
      <x:c r="G270" s="12" t="n"/>
      <x:c r="H270" s="13" t="n"/>
      <x:c r="I270" s="13" t="n"/>
      <x:c r="J270" s="12" t="n"/>
      <x:c r="K270" s="12" t="n"/>
      <x:c r="L270" s="11" t="n"/>
      <x:c r="M270" s="12" t="n"/>
      <x:c r="N270" s="11" t="n"/>
      <x:c r="O270" s="12" t="n"/>
      <x:c r="P270" s="11" t="n"/>
      <x:c r="Q270" s="13" t="n"/>
      <x:c r="R270" s="12" t="n"/>
      <x:c r="S270" s="12" t="n"/>
      <x:c r="T270" s="11" t="n"/>
      <x:c r="U270" s="11" t="n"/>
      <x:c r="V270" s="12" t="str">
        <x:f>IF(OR(B270="Sell Cash-Secured Put",B270="Sell Covered Call"),D270*100*E270,"")</x:f>
      </x:c>
      <x:c r="W270" s="12" t="str">
        <x:f>IF(AND(B270="Sell Cash-Secured Put",P270="Open"),C270*100*E270,"")</x:f>
      </x:c>
      <x:c r="X270" s="14" t="str">
        <x:f>IF(AND(B270="Sell Cash-Secured Put",M270&lt;&gt;""),(M270-C270)/M270,"")</x:f>
      </x:c>
      <x:c r="Y270" s="12" t="str">
        <x:f>IF(B270="Sell Cash-Secured Put",C270-D270,IF(B270="Sell Covered Call",C270+D270,""))</x:f>
      </x:c>
      <x:c r="Z270" s="12" t="str">
        <x:f>IF(OR(P270&lt;&gt;"Open",O270=""),"",IF(B270="Sell Cash-Secured Put",MAX(C270-O270,0)*100*E270,IF(B270="Sell Covered Call",MAX(O270-C270,0)*100*E270,"")))</x:f>
      </x:c>
      <x:c r="AA270" s="12" t="str">
        <x:f>IF(P270&lt;&gt;"Open","",IF(OR(B270="Sell Cash-Secured Put",B270="Sell Covered Call"),V270-Z270-J270-K270,""))</x:f>
      </x:c>
      <x:c r="AB270" s="12" t="n">
        <x:f>IF(P270="Buy to Close",(D270-R270)*100*E270-J270-K270,IF(OR(P270="Assigned",P270="Expired Worthless",P270="Called Away"),V270-J270-K270,0))</x:f>
        <x:v>0</x:v>
      </x:c>
      <x:c r="AC270" s="12" t="str">
        <x:f>IF(AND(P270="Assigned",OR(AD270="",AD270="Holding"),O270&lt;&gt;""),(O270-C270)*100*E270,IF(AND(B270="Own Shares",P270="Open",O270&lt;&gt;""),(O270-G270)*F270,""))</x:f>
      </x:c>
      <x:c r="AD270" s="11" t="n"/>
      <x:c r="AE270" s="11" t="str">
        <x:f>IF(AND(P270="Assigned",OR(AD270="",AD270="Holding")),E270*100,IF(AND(B270="Own Shares",P270="Open"),F270,""))</x:f>
      </x:c>
      <x:c r="AF270" s="12" t="str">
        <x:f>IF(AND(P270="Assigned",OR(AD270="",AD270="Holding")),C270,IF(AND(B270="Own Shares",P270="Open"),G270,""))</x:f>
      </x:c>
      <x:c r="AG270" s="12" t="str">
        <x:f>IF(AND(B270="Own Shares",P270="Sold",S270&lt;&gt;""),(S270-G270)*F270-J270-K270,IF(AND(P270="Assigned",AD270="Sold",S270&lt;&gt;""),(S270-C270)*E270*100,""))</x:f>
      </x:c>
    </x:row>
    <x:row r="271">
      <x:c r="A271" s="11" t="n"/>
      <x:c r="B271" s="11" t="n"/>
      <x:c r="C271" s="12" t="n"/>
      <x:c r="D271" s="12" t="n"/>
      <x:c r="E271" s="11" t="n"/>
      <x:c r="F271" s="11" t="n"/>
      <x:c r="G271" s="12" t="n"/>
      <x:c r="H271" s="13" t="n"/>
      <x:c r="I271" s="13" t="n"/>
      <x:c r="J271" s="12" t="n"/>
      <x:c r="K271" s="12" t="n"/>
      <x:c r="L271" s="11" t="n"/>
      <x:c r="M271" s="12" t="n"/>
      <x:c r="N271" s="11" t="n"/>
      <x:c r="O271" s="12" t="n"/>
      <x:c r="P271" s="11" t="n"/>
      <x:c r="Q271" s="13" t="n"/>
      <x:c r="R271" s="12" t="n"/>
      <x:c r="S271" s="12" t="n"/>
      <x:c r="T271" s="11" t="n"/>
      <x:c r="U271" s="11" t="n"/>
      <x:c r="V271" s="12" t="str">
        <x:f>IF(OR(B271="Sell Cash-Secured Put",B271="Sell Covered Call"),D271*100*E271,"")</x:f>
      </x:c>
      <x:c r="W271" s="12" t="str">
        <x:f>IF(AND(B271="Sell Cash-Secured Put",P271="Open"),C271*100*E271,"")</x:f>
      </x:c>
      <x:c r="X271" s="14" t="str">
        <x:f>IF(AND(B271="Sell Cash-Secured Put",M271&lt;&gt;""),(M271-C271)/M271,"")</x:f>
      </x:c>
      <x:c r="Y271" s="12" t="str">
        <x:f>IF(B271="Sell Cash-Secured Put",C271-D271,IF(B271="Sell Covered Call",C271+D271,""))</x:f>
      </x:c>
      <x:c r="Z271" s="12" t="str">
        <x:f>IF(OR(P271&lt;&gt;"Open",O271=""),"",IF(B271="Sell Cash-Secured Put",MAX(C271-O271,0)*100*E271,IF(B271="Sell Covered Call",MAX(O271-C271,0)*100*E271,"")))</x:f>
      </x:c>
      <x:c r="AA271" s="12" t="str">
        <x:f>IF(P271&lt;&gt;"Open","",IF(OR(B271="Sell Cash-Secured Put",B271="Sell Covered Call"),V271-Z271-J271-K271,""))</x:f>
      </x:c>
      <x:c r="AB271" s="12" t="n">
        <x:f>IF(P271="Buy to Close",(D271-R271)*100*E271-J271-K271,IF(OR(P271="Assigned",P271="Expired Worthless",P271="Called Away"),V271-J271-K271,0))</x:f>
        <x:v>0</x:v>
      </x:c>
      <x:c r="AC271" s="12" t="str">
        <x:f>IF(AND(P271="Assigned",OR(AD271="",AD271="Holding"),O271&lt;&gt;""),(O271-C271)*100*E271,IF(AND(B271="Own Shares",P271="Open",O271&lt;&gt;""),(O271-G271)*F271,""))</x:f>
      </x:c>
      <x:c r="AD271" s="11" t="n"/>
      <x:c r="AE271" s="11" t="str">
        <x:f>IF(AND(P271="Assigned",OR(AD271="",AD271="Holding")),E271*100,IF(AND(B271="Own Shares",P271="Open"),F271,""))</x:f>
      </x:c>
      <x:c r="AF271" s="12" t="str">
        <x:f>IF(AND(P271="Assigned",OR(AD271="",AD271="Holding")),C271,IF(AND(B271="Own Shares",P271="Open"),G271,""))</x:f>
      </x:c>
      <x:c r="AG271" s="12" t="str">
        <x:f>IF(AND(B271="Own Shares",P271="Sold",S271&lt;&gt;""),(S271-G271)*F271-J271-K271,IF(AND(P271="Assigned",AD271="Sold",S271&lt;&gt;""),(S271-C271)*E271*100,""))</x:f>
      </x:c>
    </x:row>
    <x:row r="272">
      <x:c r="A272" s="11" t="n"/>
      <x:c r="B272" s="11" t="n"/>
      <x:c r="C272" s="12" t="n"/>
      <x:c r="D272" s="12" t="n"/>
      <x:c r="E272" s="11" t="n"/>
      <x:c r="F272" s="11" t="n"/>
      <x:c r="G272" s="12" t="n"/>
      <x:c r="H272" s="13" t="n"/>
      <x:c r="I272" s="13" t="n"/>
      <x:c r="J272" s="12" t="n"/>
      <x:c r="K272" s="12" t="n"/>
      <x:c r="L272" s="11" t="n"/>
      <x:c r="M272" s="12" t="n"/>
      <x:c r="N272" s="11" t="n"/>
      <x:c r="O272" s="12" t="n"/>
      <x:c r="P272" s="11" t="n"/>
      <x:c r="Q272" s="13" t="n"/>
      <x:c r="R272" s="12" t="n"/>
      <x:c r="S272" s="12" t="n"/>
      <x:c r="T272" s="11" t="n"/>
      <x:c r="U272" s="11" t="n"/>
      <x:c r="V272" s="12" t="str">
        <x:f>IF(OR(B272="Sell Cash-Secured Put",B272="Sell Covered Call"),D272*100*E272,"")</x:f>
      </x:c>
      <x:c r="W272" s="12" t="str">
        <x:f>IF(AND(B272="Sell Cash-Secured Put",P272="Open"),C272*100*E272,"")</x:f>
      </x:c>
      <x:c r="X272" s="14" t="str">
        <x:f>IF(AND(B272="Sell Cash-Secured Put",M272&lt;&gt;""),(M272-C272)/M272,"")</x:f>
      </x:c>
      <x:c r="Y272" s="12" t="str">
        <x:f>IF(B272="Sell Cash-Secured Put",C272-D272,IF(B272="Sell Covered Call",C272+D272,""))</x:f>
      </x:c>
      <x:c r="Z272" s="12" t="str">
        <x:f>IF(OR(P272&lt;&gt;"Open",O272=""),"",IF(B272="Sell Cash-Secured Put",MAX(C272-O272,0)*100*E272,IF(B272="Sell Covered Call",MAX(O272-C272,0)*100*E272,"")))</x:f>
      </x:c>
      <x:c r="AA272" s="12" t="str">
        <x:f>IF(P272&lt;&gt;"Open","",IF(OR(B272="Sell Cash-Secured Put",B272="Sell Covered Call"),V272-Z272-J272-K272,""))</x:f>
      </x:c>
      <x:c r="AB272" s="12" t="n">
        <x:f>IF(P272="Buy to Close",(D272-R272)*100*E272-J272-K272,IF(OR(P272="Assigned",P272="Expired Worthless",P272="Called Away"),V272-J272-K272,0))</x:f>
        <x:v>0</x:v>
      </x:c>
      <x:c r="AC272" s="12" t="str">
        <x:f>IF(AND(P272="Assigned",OR(AD272="",AD272="Holding"),O272&lt;&gt;""),(O272-C272)*100*E272,IF(AND(B272="Own Shares",P272="Open",O272&lt;&gt;""),(O272-G272)*F272,""))</x:f>
      </x:c>
      <x:c r="AD272" s="11" t="n"/>
      <x:c r="AE272" s="11" t="str">
        <x:f>IF(AND(P272="Assigned",OR(AD272="",AD272="Holding")),E272*100,IF(AND(B272="Own Shares",P272="Open"),F272,""))</x:f>
      </x:c>
      <x:c r="AF272" s="12" t="str">
        <x:f>IF(AND(P272="Assigned",OR(AD272="",AD272="Holding")),C272,IF(AND(B272="Own Shares",P272="Open"),G272,""))</x:f>
      </x:c>
      <x:c r="AG272" s="12" t="str">
        <x:f>IF(AND(B272="Own Shares",P272="Sold",S272&lt;&gt;""),(S272-G272)*F272-J272-K272,IF(AND(P272="Assigned",AD272="Sold",S272&lt;&gt;""),(S272-C272)*E272*100,""))</x:f>
      </x:c>
    </x:row>
    <x:row r="273">
      <x:c r="A273" s="11" t="n"/>
      <x:c r="B273" s="11" t="n"/>
      <x:c r="C273" s="12" t="n"/>
      <x:c r="D273" s="12" t="n"/>
      <x:c r="E273" s="11" t="n"/>
      <x:c r="F273" s="11" t="n"/>
      <x:c r="G273" s="12" t="n"/>
      <x:c r="H273" s="13" t="n"/>
      <x:c r="I273" s="13" t="n"/>
      <x:c r="J273" s="12" t="n"/>
      <x:c r="K273" s="12" t="n"/>
      <x:c r="L273" s="11" t="n"/>
      <x:c r="M273" s="12" t="n"/>
      <x:c r="N273" s="11" t="n"/>
      <x:c r="O273" s="12" t="n"/>
      <x:c r="P273" s="11" t="n"/>
      <x:c r="Q273" s="13" t="n"/>
      <x:c r="R273" s="12" t="n"/>
      <x:c r="S273" s="12" t="n"/>
      <x:c r="T273" s="11" t="n"/>
      <x:c r="U273" s="11" t="n"/>
      <x:c r="V273" s="12" t="str">
        <x:f>IF(OR(B273="Sell Cash-Secured Put",B273="Sell Covered Call"),D273*100*E273,"")</x:f>
      </x:c>
      <x:c r="W273" s="12" t="str">
        <x:f>IF(AND(B273="Sell Cash-Secured Put",P273="Open"),C273*100*E273,"")</x:f>
      </x:c>
      <x:c r="X273" s="14" t="str">
        <x:f>IF(AND(B273="Sell Cash-Secured Put",M273&lt;&gt;""),(M273-C273)/M273,"")</x:f>
      </x:c>
      <x:c r="Y273" s="12" t="str">
        <x:f>IF(B273="Sell Cash-Secured Put",C273-D273,IF(B273="Sell Covered Call",C273+D273,""))</x:f>
      </x:c>
      <x:c r="Z273" s="12" t="str">
        <x:f>IF(OR(P273&lt;&gt;"Open",O273=""),"",IF(B273="Sell Cash-Secured Put",MAX(C273-O273,0)*100*E273,IF(B273="Sell Covered Call",MAX(O273-C273,0)*100*E273,"")))</x:f>
      </x:c>
      <x:c r="AA273" s="12" t="str">
        <x:f>IF(P273&lt;&gt;"Open","",IF(OR(B273="Sell Cash-Secured Put",B273="Sell Covered Call"),V273-Z273-J273-K273,""))</x:f>
      </x:c>
      <x:c r="AB273" s="12" t="n">
        <x:f>IF(P273="Buy to Close",(D273-R273)*100*E273-J273-K273,IF(OR(P273="Assigned",P273="Expired Worthless",P273="Called Away"),V273-J273-K273,0))</x:f>
        <x:v>0</x:v>
      </x:c>
      <x:c r="AC273" s="12" t="str">
        <x:f>IF(AND(P273="Assigned",OR(AD273="",AD273="Holding"),O273&lt;&gt;""),(O273-C273)*100*E273,IF(AND(B273="Own Shares",P273="Open",O273&lt;&gt;""),(O273-G273)*F273,""))</x:f>
      </x:c>
      <x:c r="AD273" s="11" t="n"/>
      <x:c r="AE273" s="11" t="str">
        <x:f>IF(AND(P273="Assigned",OR(AD273="",AD273="Holding")),E273*100,IF(AND(B273="Own Shares",P273="Open"),F273,""))</x:f>
      </x:c>
      <x:c r="AF273" s="12" t="str">
        <x:f>IF(AND(P273="Assigned",OR(AD273="",AD273="Holding")),C273,IF(AND(B273="Own Shares",P273="Open"),G273,""))</x:f>
      </x:c>
      <x:c r="AG273" s="12" t="str">
        <x:f>IF(AND(B273="Own Shares",P273="Sold",S273&lt;&gt;""),(S273-G273)*F273-J273-K273,IF(AND(P273="Assigned",AD273="Sold",S273&lt;&gt;""),(S273-C273)*E273*100,""))</x:f>
      </x:c>
    </x:row>
    <x:row r="274">
      <x:c r="A274" s="11" t="n"/>
      <x:c r="B274" s="11" t="n"/>
      <x:c r="C274" s="12" t="n"/>
      <x:c r="D274" s="12" t="n"/>
      <x:c r="E274" s="11" t="n"/>
      <x:c r="F274" s="11" t="n"/>
      <x:c r="G274" s="12" t="n"/>
      <x:c r="H274" s="13" t="n"/>
      <x:c r="I274" s="13" t="n"/>
      <x:c r="J274" s="12" t="n"/>
      <x:c r="K274" s="12" t="n"/>
      <x:c r="L274" s="11" t="n"/>
      <x:c r="M274" s="12" t="n"/>
      <x:c r="N274" s="11" t="n"/>
      <x:c r="O274" s="12" t="n"/>
      <x:c r="P274" s="11" t="n"/>
      <x:c r="Q274" s="13" t="n"/>
      <x:c r="R274" s="12" t="n"/>
      <x:c r="S274" s="12" t="n"/>
      <x:c r="T274" s="11" t="n"/>
      <x:c r="U274" s="11" t="n"/>
      <x:c r="V274" s="12" t="str">
        <x:f>IF(OR(B274="Sell Cash-Secured Put",B274="Sell Covered Call"),D274*100*E274,"")</x:f>
      </x:c>
      <x:c r="W274" s="12" t="str">
        <x:f>IF(AND(B274="Sell Cash-Secured Put",P274="Open"),C274*100*E274,"")</x:f>
      </x:c>
      <x:c r="X274" s="14" t="str">
        <x:f>IF(AND(B274="Sell Cash-Secured Put",M274&lt;&gt;""),(M274-C274)/M274,"")</x:f>
      </x:c>
      <x:c r="Y274" s="12" t="str">
        <x:f>IF(B274="Sell Cash-Secured Put",C274-D274,IF(B274="Sell Covered Call",C274+D274,""))</x:f>
      </x:c>
      <x:c r="Z274" s="12" t="str">
        <x:f>IF(OR(P274&lt;&gt;"Open",O274=""),"",IF(B274="Sell Cash-Secured Put",MAX(C274-O274,0)*100*E274,IF(B274="Sell Covered Call",MAX(O274-C274,0)*100*E274,"")))</x:f>
      </x:c>
      <x:c r="AA274" s="12" t="str">
        <x:f>IF(P274&lt;&gt;"Open","",IF(OR(B274="Sell Cash-Secured Put",B274="Sell Covered Call"),V274-Z274-J274-K274,""))</x:f>
      </x:c>
      <x:c r="AB274" s="12" t="n">
        <x:f>IF(P274="Buy to Close",(D274-R274)*100*E274-J274-K274,IF(OR(P274="Assigned",P274="Expired Worthless",P274="Called Away"),V274-J274-K274,0))</x:f>
        <x:v>0</x:v>
      </x:c>
      <x:c r="AC274" s="12" t="str">
        <x:f>IF(AND(P274="Assigned",OR(AD274="",AD274="Holding"),O274&lt;&gt;""),(O274-C274)*100*E274,IF(AND(B274="Own Shares",P274="Open",O274&lt;&gt;""),(O274-G274)*F274,""))</x:f>
      </x:c>
      <x:c r="AD274" s="11" t="n"/>
      <x:c r="AE274" s="11" t="str">
        <x:f>IF(AND(P274="Assigned",OR(AD274="",AD274="Holding")),E274*100,IF(AND(B274="Own Shares",P274="Open"),F274,""))</x:f>
      </x:c>
      <x:c r="AF274" s="12" t="str">
        <x:f>IF(AND(P274="Assigned",OR(AD274="",AD274="Holding")),C274,IF(AND(B274="Own Shares",P274="Open"),G274,""))</x:f>
      </x:c>
      <x:c r="AG274" s="12" t="str">
        <x:f>IF(AND(B274="Own Shares",P274="Sold",S274&lt;&gt;""),(S274-G274)*F274-J274-K274,IF(AND(P274="Assigned",AD274="Sold",S274&lt;&gt;""),(S274-C274)*E274*100,""))</x:f>
      </x:c>
    </x:row>
    <x:row r="275">
      <x:c r="A275" s="11" t="n"/>
      <x:c r="B275" s="11" t="n"/>
      <x:c r="C275" s="12" t="n"/>
      <x:c r="D275" s="12" t="n"/>
      <x:c r="E275" s="11" t="n"/>
      <x:c r="F275" s="11" t="n"/>
      <x:c r="G275" s="12" t="n"/>
      <x:c r="H275" s="13" t="n"/>
      <x:c r="I275" s="13" t="n"/>
      <x:c r="J275" s="12" t="n"/>
      <x:c r="K275" s="12" t="n"/>
      <x:c r="L275" s="11" t="n"/>
      <x:c r="M275" s="12" t="n"/>
      <x:c r="N275" s="11" t="n"/>
      <x:c r="O275" s="12" t="n"/>
      <x:c r="P275" s="11" t="n"/>
      <x:c r="Q275" s="13" t="n"/>
      <x:c r="R275" s="12" t="n"/>
      <x:c r="S275" s="12" t="n"/>
      <x:c r="T275" s="11" t="n"/>
      <x:c r="U275" s="11" t="n"/>
      <x:c r="V275" s="12" t="str">
        <x:f>IF(OR(B275="Sell Cash-Secured Put",B275="Sell Covered Call"),D275*100*E275,"")</x:f>
      </x:c>
      <x:c r="W275" s="12" t="str">
        <x:f>IF(AND(B275="Sell Cash-Secured Put",P275="Open"),C275*100*E275,"")</x:f>
      </x:c>
      <x:c r="X275" s="14" t="str">
        <x:f>IF(AND(B275="Sell Cash-Secured Put",M275&lt;&gt;""),(M275-C275)/M275,"")</x:f>
      </x:c>
      <x:c r="Y275" s="12" t="str">
        <x:f>IF(B275="Sell Cash-Secured Put",C275-D275,IF(B275="Sell Covered Call",C275+D275,""))</x:f>
      </x:c>
      <x:c r="Z275" s="12" t="str">
        <x:f>IF(OR(P275&lt;&gt;"Open",O275=""),"",IF(B275="Sell Cash-Secured Put",MAX(C275-O275,0)*100*E275,IF(B275="Sell Covered Call",MAX(O275-C275,0)*100*E275,"")))</x:f>
      </x:c>
      <x:c r="AA275" s="12" t="str">
        <x:f>IF(P275&lt;&gt;"Open","",IF(OR(B275="Sell Cash-Secured Put",B275="Sell Covered Call"),V275-Z275-J275-K275,""))</x:f>
      </x:c>
      <x:c r="AB275" s="12" t="n">
        <x:f>IF(P275="Buy to Close",(D275-R275)*100*E275-J275-K275,IF(OR(P275="Assigned",P275="Expired Worthless",P275="Called Away"),V275-J275-K275,0))</x:f>
        <x:v>0</x:v>
      </x:c>
      <x:c r="AC275" s="12" t="str">
        <x:f>IF(AND(P275="Assigned",OR(AD275="",AD275="Holding"),O275&lt;&gt;""),(O275-C275)*100*E275,IF(AND(B275="Own Shares",P275="Open",O275&lt;&gt;""),(O275-G275)*F275,""))</x:f>
      </x:c>
      <x:c r="AD275" s="11" t="n"/>
      <x:c r="AE275" s="11" t="str">
        <x:f>IF(AND(P275="Assigned",OR(AD275="",AD275="Holding")),E275*100,IF(AND(B275="Own Shares",P275="Open"),F275,""))</x:f>
      </x:c>
      <x:c r="AF275" s="12" t="str">
        <x:f>IF(AND(P275="Assigned",OR(AD275="",AD275="Holding")),C275,IF(AND(B275="Own Shares",P275="Open"),G275,""))</x:f>
      </x:c>
      <x:c r="AG275" s="12" t="str">
        <x:f>IF(AND(B275="Own Shares",P275="Sold",S275&lt;&gt;""),(S275-G275)*F275-J275-K275,IF(AND(P275="Assigned",AD275="Sold",S275&lt;&gt;""),(S275-C275)*E275*100,""))</x:f>
      </x:c>
    </x:row>
    <x:row r="276">
      <x:c r="A276" s="11" t="n"/>
      <x:c r="B276" s="11" t="n"/>
      <x:c r="C276" s="12" t="n"/>
      <x:c r="D276" s="12" t="n"/>
      <x:c r="E276" s="11" t="n"/>
      <x:c r="F276" s="11" t="n"/>
      <x:c r="G276" s="12" t="n"/>
      <x:c r="H276" s="13" t="n"/>
      <x:c r="I276" s="13" t="n"/>
      <x:c r="J276" s="12" t="n"/>
      <x:c r="K276" s="12" t="n"/>
      <x:c r="L276" s="11" t="n"/>
      <x:c r="M276" s="12" t="n"/>
      <x:c r="N276" s="11" t="n"/>
      <x:c r="O276" s="12" t="n"/>
      <x:c r="P276" s="11" t="n"/>
      <x:c r="Q276" s="13" t="n"/>
      <x:c r="R276" s="12" t="n"/>
      <x:c r="S276" s="12" t="n"/>
      <x:c r="T276" s="11" t="n"/>
      <x:c r="U276" s="11" t="n"/>
      <x:c r="V276" s="12" t="str">
        <x:f>IF(OR(B276="Sell Cash-Secured Put",B276="Sell Covered Call"),D276*100*E276,"")</x:f>
      </x:c>
      <x:c r="W276" s="12" t="str">
        <x:f>IF(AND(B276="Sell Cash-Secured Put",P276="Open"),C276*100*E276,"")</x:f>
      </x:c>
      <x:c r="X276" s="14" t="str">
        <x:f>IF(AND(B276="Sell Cash-Secured Put",M276&lt;&gt;""),(M276-C276)/M276,"")</x:f>
      </x:c>
      <x:c r="Y276" s="12" t="str">
        <x:f>IF(B276="Sell Cash-Secured Put",C276-D276,IF(B276="Sell Covered Call",C276+D276,""))</x:f>
      </x:c>
      <x:c r="Z276" s="12" t="str">
        <x:f>IF(OR(P276&lt;&gt;"Open",O276=""),"",IF(B276="Sell Cash-Secured Put",MAX(C276-O276,0)*100*E276,IF(B276="Sell Covered Call",MAX(O276-C276,0)*100*E276,"")))</x:f>
      </x:c>
      <x:c r="AA276" s="12" t="str">
        <x:f>IF(P276&lt;&gt;"Open","",IF(OR(B276="Sell Cash-Secured Put",B276="Sell Covered Call"),V276-Z276-J276-K276,""))</x:f>
      </x:c>
      <x:c r="AB276" s="12" t="n">
        <x:f>IF(P276="Buy to Close",(D276-R276)*100*E276-J276-K276,IF(OR(P276="Assigned",P276="Expired Worthless",P276="Called Away"),V276-J276-K276,0))</x:f>
        <x:v>0</x:v>
      </x:c>
      <x:c r="AC276" s="12" t="str">
        <x:f>IF(AND(P276="Assigned",OR(AD276="",AD276="Holding"),O276&lt;&gt;""),(O276-C276)*100*E276,IF(AND(B276="Own Shares",P276="Open",O276&lt;&gt;""),(O276-G276)*F276,""))</x:f>
      </x:c>
      <x:c r="AD276" s="11" t="n"/>
      <x:c r="AE276" s="11" t="str">
        <x:f>IF(AND(P276="Assigned",OR(AD276="",AD276="Holding")),E276*100,IF(AND(B276="Own Shares",P276="Open"),F276,""))</x:f>
      </x:c>
      <x:c r="AF276" s="12" t="str">
        <x:f>IF(AND(P276="Assigned",OR(AD276="",AD276="Holding")),C276,IF(AND(B276="Own Shares",P276="Open"),G276,""))</x:f>
      </x:c>
      <x:c r="AG276" s="12" t="str">
        <x:f>IF(AND(B276="Own Shares",P276="Sold",S276&lt;&gt;""),(S276-G276)*F276-J276-K276,IF(AND(P276="Assigned",AD276="Sold",S276&lt;&gt;""),(S276-C276)*E276*100,""))</x:f>
      </x:c>
    </x:row>
    <x:row r="277">
      <x:c r="A277" s="11" t="n"/>
      <x:c r="B277" s="11" t="n"/>
      <x:c r="C277" s="12" t="n"/>
      <x:c r="D277" s="12" t="n"/>
      <x:c r="E277" s="11" t="n"/>
      <x:c r="F277" s="11" t="n"/>
      <x:c r="G277" s="12" t="n"/>
      <x:c r="H277" s="13" t="n"/>
      <x:c r="I277" s="13" t="n"/>
      <x:c r="J277" s="12" t="n"/>
      <x:c r="K277" s="12" t="n"/>
      <x:c r="L277" s="11" t="n"/>
      <x:c r="M277" s="12" t="n"/>
      <x:c r="N277" s="11" t="n"/>
      <x:c r="O277" s="12" t="n"/>
      <x:c r="P277" s="11" t="n"/>
      <x:c r="Q277" s="13" t="n"/>
      <x:c r="R277" s="12" t="n"/>
      <x:c r="S277" s="12" t="n"/>
      <x:c r="T277" s="11" t="n"/>
      <x:c r="U277" s="11" t="n"/>
      <x:c r="V277" s="12" t="str">
        <x:f>IF(OR(B277="Sell Cash-Secured Put",B277="Sell Covered Call"),D277*100*E277,"")</x:f>
      </x:c>
      <x:c r="W277" s="12" t="str">
        <x:f>IF(AND(B277="Sell Cash-Secured Put",P277="Open"),C277*100*E277,"")</x:f>
      </x:c>
      <x:c r="X277" s="14" t="str">
        <x:f>IF(AND(B277="Sell Cash-Secured Put",M277&lt;&gt;""),(M277-C277)/M277,"")</x:f>
      </x:c>
      <x:c r="Y277" s="12" t="str">
        <x:f>IF(B277="Sell Cash-Secured Put",C277-D277,IF(B277="Sell Covered Call",C277+D277,""))</x:f>
      </x:c>
      <x:c r="Z277" s="12" t="str">
        <x:f>IF(OR(P277&lt;&gt;"Open",O277=""),"",IF(B277="Sell Cash-Secured Put",MAX(C277-O277,0)*100*E277,IF(B277="Sell Covered Call",MAX(O277-C277,0)*100*E277,"")))</x:f>
      </x:c>
      <x:c r="AA277" s="12" t="str">
        <x:f>IF(P277&lt;&gt;"Open","",IF(OR(B277="Sell Cash-Secured Put",B277="Sell Covered Call"),V277-Z277-J277-K277,""))</x:f>
      </x:c>
      <x:c r="AB277" s="12" t="n">
        <x:f>IF(P277="Buy to Close",(D277-R277)*100*E277-J277-K277,IF(OR(P277="Assigned",P277="Expired Worthless",P277="Called Away"),V277-J277-K277,0))</x:f>
        <x:v>0</x:v>
      </x:c>
      <x:c r="AC277" s="12" t="str">
        <x:f>IF(AND(P277="Assigned",OR(AD277="",AD277="Holding"),O277&lt;&gt;""),(O277-C277)*100*E277,IF(AND(B277="Own Shares",P277="Open",O277&lt;&gt;""),(O277-G277)*F277,""))</x:f>
      </x:c>
      <x:c r="AD277" s="11" t="n"/>
      <x:c r="AE277" s="11" t="str">
        <x:f>IF(AND(P277="Assigned",OR(AD277="",AD277="Holding")),E277*100,IF(AND(B277="Own Shares",P277="Open"),F277,""))</x:f>
      </x:c>
      <x:c r="AF277" s="12" t="str">
        <x:f>IF(AND(P277="Assigned",OR(AD277="",AD277="Holding")),C277,IF(AND(B277="Own Shares",P277="Open"),G277,""))</x:f>
      </x:c>
      <x:c r="AG277" s="12" t="str">
        <x:f>IF(AND(B277="Own Shares",P277="Sold",S277&lt;&gt;""),(S277-G277)*F277-J277-K277,IF(AND(P277="Assigned",AD277="Sold",S277&lt;&gt;""),(S277-C277)*E277*100,""))</x:f>
      </x:c>
    </x:row>
    <x:row r="278">
      <x:c r="A278" s="11" t="n"/>
      <x:c r="B278" s="11" t="n"/>
      <x:c r="C278" s="12" t="n"/>
      <x:c r="D278" s="12" t="n"/>
      <x:c r="E278" s="11" t="n"/>
      <x:c r="F278" s="11" t="n"/>
      <x:c r="G278" s="12" t="n"/>
      <x:c r="H278" s="13" t="n"/>
      <x:c r="I278" s="13" t="n"/>
      <x:c r="J278" s="12" t="n"/>
      <x:c r="K278" s="12" t="n"/>
      <x:c r="L278" s="11" t="n"/>
      <x:c r="M278" s="12" t="n"/>
      <x:c r="N278" s="11" t="n"/>
      <x:c r="O278" s="12" t="n"/>
      <x:c r="P278" s="11" t="n"/>
      <x:c r="Q278" s="13" t="n"/>
      <x:c r="R278" s="12" t="n"/>
      <x:c r="S278" s="12" t="n"/>
      <x:c r="T278" s="11" t="n"/>
      <x:c r="U278" s="11" t="n"/>
      <x:c r="V278" s="12" t="str">
        <x:f>IF(OR(B278="Sell Cash-Secured Put",B278="Sell Covered Call"),D278*100*E278,"")</x:f>
      </x:c>
      <x:c r="W278" s="12" t="str">
        <x:f>IF(AND(B278="Sell Cash-Secured Put",P278="Open"),C278*100*E278,"")</x:f>
      </x:c>
      <x:c r="X278" s="14" t="str">
        <x:f>IF(AND(B278="Sell Cash-Secured Put",M278&lt;&gt;""),(M278-C278)/M278,"")</x:f>
      </x:c>
      <x:c r="Y278" s="12" t="str">
        <x:f>IF(B278="Sell Cash-Secured Put",C278-D278,IF(B278="Sell Covered Call",C278+D278,""))</x:f>
      </x:c>
      <x:c r="Z278" s="12" t="str">
        <x:f>IF(OR(P278&lt;&gt;"Open",O278=""),"",IF(B278="Sell Cash-Secured Put",MAX(C278-O278,0)*100*E278,IF(B278="Sell Covered Call",MAX(O278-C278,0)*100*E278,"")))</x:f>
      </x:c>
      <x:c r="AA278" s="12" t="str">
        <x:f>IF(P278&lt;&gt;"Open","",IF(OR(B278="Sell Cash-Secured Put",B278="Sell Covered Call"),V278-Z278-J278-K278,""))</x:f>
      </x:c>
      <x:c r="AB278" s="12" t="n">
        <x:f>IF(P278="Buy to Close",(D278-R278)*100*E278-J278-K278,IF(OR(P278="Assigned",P278="Expired Worthless",P278="Called Away"),V278-J278-K278,0))</x:f>
        <x:v>0</x:v>
      </x:c>
      <x:c r="AC278" s="12" t="str">
        <x:f>IF(AND(P278="Assigned",OR(AD278="",AD278="Holding"),O278&lt;&gt;""),(O278-C278)*100*E278,IF(AND(B278="Own Shares",P278="Open",O278&lt;&gt;""),(O278-G278)*F278,""))</x:f>
      </x:c>
      <x:c r="AD278" s="11" t="n"/>
      <x:c r="AE278" s="11" t="str">
        <x:f>IF(AND(P278="Assigned",OR(AD278="",AD278="Holding")),E278*100,IF(AND(B278="Own Shares",P278="Open"),F278,""))</x:f>
      </x:c>
      <x:c r="AF278" s="12" t="str">
        <x:f>IF(AND(P278="Assigned",OR(AD278="",AD278="Holding")),C278,IF(AND(B278="Own Shares",P278="Open"),G278,""))</x:f>
      </x:c>
      <x:c r="AG278" s="12" t="str">
        <x:f>IF(AND(B278="Own Shares",P278="Sold",S278&lt;&gt;""),(S278-G278)*F278-J278-K278,IF(AND(P278="Assigned",AD278="Sold",S278&lt;&gt;""),(S278-C278)*E278*100,""))</x:f>
      </x:c>
    </x:row>
    <x:row r="279">
      <x:c r="A279" s="11" t="n"/>
      <x:c r="B279" s="11" t="n"/>
      <x:c r="C279" s="12" t="n"/>
      <x:c r="D279" s="12" t="n"/>
      <x:c r="E279" s="11" t="n"/>
      <x:c r="F279" s="11" t="n"/>
      <x:c r="G279" s="12" t="n"/>
      <x:c r="H279" s="13" t="n"/>
      <x:c r="I279" s="13" t="n"/>
      <x:c r="J279" s="12" t="n"/>
      <x:c r="K279" s="12" t="n"/>
      <x:c r="L279" s="11" t="n"/>
      <x:c r="M279" s="12" t="n"/>
      <x:c r="N279" s="11" t="n"/>
      <x:c r="O279" s="12" t="n"/>
      <x:c r="P279" s="11" t="n"/>
      <x:c r="Q279" s="13" t="n"/>
      <x:c r="R279" s="12" t="n"/>
      <x:c r="S279" s="12" t="n"/>
      <x:c r="T279" s="11" t="n"/>
      <x:c r="U279" s="11" t="n"/>
      <x:c r="V279" s="12" t="str">
        <x:f>IF(OR(B279="Sell Cash-Secured Put",B279="Sell Covered Call"),D279*100*E279,"")</x:f>
      </x:c>
      <x:c r="W279" s="12" t="str">
        <x:f>IF(AND(B279="Sell Cash-Secured Put",P279="Open"),C279*100*E279,"")</x:f>
      </x:c>
      <x:c r="X279" s="14" t="str">
        <x:f>IF(AND(B279="Sell Cash-Secured Put",M279&lt;&gt;""),(M279-C279)/M279,"")</x:f>
      </x:c>
      <x:c r="Y279" s="12" t="str">
        <x:f>IF(B279="Sell Cash-Secured Put",C279-D279,IF(B279="Sell Covered Call",C279+D279,""))</x:f>
      </x:c>
      <x:c r="Z279" s="12" t="str">
        <x:f>IF(OR(P279&lt;&gt;"Open",O279=""),"",IF(B279="Sell Cash-Secured Put",MAX(C279-O279,0)*100*E279,IF(B279="Sell Covered Call",MAX(O279-C279,0)*100*E279,"")))</x:f>
      </x:c>
      <x:c r="AA279" s="12" t="str">
        <x:f>IF(P279&lt;&gt;"Open","",IF(OR(B279="Sell Cash-Secured Put",B279="Sell Covered Call"),V279-Z279-J279-K279,""))</x:f>
      </x:c>
      <x:c r="AB279" s="12" t="n">
        <x:f>IF(P279="Buy to Close",(D279-R279)*100*E279-J279-K279,IF(OR(P279="Assigned",P279="Expired Worthless",P279="Called Away"),V279-J279-K279,0))</x:f>
        <x:v>0</x:v>
      </x:c>
      <x:c r="AC279" s="12" t="str">
        <x:f>IF(AND(P279="Assigned",OR(AD279="",AD279="Holding"),O279&lt;&gt;""),(O279-C279)*100*E279,IF(AND(B279="Own Shares",P279="Open",O279&lt;&gt;""),(O279-G279)*F279,""))</x:f>
      </x:c>
      <x:c r="AD279" s="11" t="n"/>
      <x:c r="AE279" s="11" t="str">
        <x:f>IF(AND(P279="Assigned",OR(AD279="",AD279="Holding")),E279*100,IF(AND(B279="Own Shares",P279="Open"),F279,""))</x:f>
      </x:c>
      <x:c r="AF279" s="12" t="str">
        <x:f>IF(AND(P279="Assigned",OR(AD279="",AD279="Holding")),C279,IF(AND(B279="Own Shares",P279="Open"),G279,""))</x:f>
      </x:c>
      <x:c r="AG279" s="12" t="str">
        <x:f>IF(AND(B279="Own Shares",P279="Sold",S279&lt;&gt;""),(S279-G279)*F279-J279-K279,IF(AND(P279="Assigned",AD279="Sold",S279&lt;&gt;""),(S279-C279)*E279*100,""))</x:f>
      </x:c>
    </x:row>
    <x:row r="280">
      <x:c r="A280" s="11" t="n"/>
      <x:c r="B280" s="11" t="n"/>
      <x:c r="C280" s="12" t="n"/>
      <x:c r="D280" s="12" t="n"/>
      <x:c r="E280" s="11" t="n"/>
      <x:c r="F280" s="11" t="n"/>
      <x:c r="G280" s="12" t="n"/>
      <x:c r="H280" s="13" t="n"/>
      <x:c r="I280" s="13" t="n"/>
      <x:c r="J280" s="12" t="n"/>
      <x:c r="K280" s="12" t="n"/>
      <x:c r="L280" s="11" t="n"/>
      <x:c r="M280" s="12" t="n"/>
      <x:c r="N280" s="11" t="n"/>
      <x:c r="O280" s="12" t="n"/>
      <x:c r="P280" s="11" t="n"/>
      <x:c r="Q280" s="13" t="n"/>
      <x:c r="R280" s="12" t="n"/>
      <x:c r="S280" s="12" t="n"/>
      <x:c r="T280" s="11" t="n"/>
      <x:c r="U280" s="11" t="n"/>
      <x:c r="V280" s="12" t="str">
        <x:f>IF(OR(B280="Sell Cash-Secured Put",B280="Sell Covered Call"),D280*100*E280,"")</x:f>
      </x:c>
      <x:c r="W280" s="12" t="str">
        <x:f>IF(AND(B280="Sell Cash-Secured Put",P280="Open"),C280*100*E280,"")</x:f>
      </x:c>
      <x:c r="X280" s="14" t="str">
        <x:f>IF(AND(B280="Sell Cash-Secured Put",M280&lt;&gt;""),(M280-C280)/M280,"")</x:f>
      </x:c>
      <x:c r="Y280" s="12" t="str">
        <x:f>IF(B280="Sell Cash-Secured Put",C280-D280,IF(B280="Sell Covered Call",C280+D280,""))</x:f>
      </x:c>
      <x:c r="Z280" s="12" t="str">
        <x:f>IF(OR(P280&lt;&gt;"Open",O280=""),"",IF(B280="Sell Cash-Secured Put",MAX(C280-O280,0)*100*E280,IF(B280="Sell Covered Call",MAX(O280-C280,0)*100*E280,"")))</x:f>
      </x:c>
      <x:c r="AA280" s="12" t="str">
        <x:f>IF(P280&lt;&gt;"Open","",IF(OR(B280="Sell Cash-Secured Put",B280="Sell Covered Call"),V280-Z280-J280-K280,""))</x:f>
      </x:c>
      <x:c r="AB280" s="12" t="n">
        <x:f>IF(P280="Buy to Close",(D280-R280)*100*E280-J280-K280,IF(OR(P280="Assigned",P280="Expired Worthless",P280="Called Away"),V280-J280-K280,0))</x:f>
        <x:v>0</x:v>
      </x:c>
      <x:c r="AC280" s="12" t="str">
        <x:f>IF(AND(P280="Assigned",OR(AD280="",AD280="Holding"),O280&lt;&gt;""),(O280-C280)*100*E280,IF(AND(B280="Own Shares",P280="Open",O280&lt;&gt;""),(O280-G280)*F280,""))</x:f>
      </x:c>
      <x:c r="AD280" s="11" t="n"/>
      <x:c r="AE280" s="11" t="str">
        <x:f>IF(AND(P280="Assigned",OR(AD280="",AD280="Holding")),E280*100,IF(AND(B280="Own Shares",P280="Open"),F280,""))</x:f>
      </x:c>
      <x:c r="AF280" s="12" t="str">
        <x:f>IF(AND(P280="Assigned",OR(AD280="",AD280="Holding")),C280,IF(AND(B280="Own Shares",P280="Open"),G280,""))</x:f>
      </x:c>
      <x:c r="AG280" s="12" t="str">
        <x:f>IF(AND(B280="Own Shares",P280="Sold",S280&lt;&gt;""),(S280-G280)*F280-J280-K280,IF(AND(P280="Assigned",AD280="Sold",S280&lt;&gt;""),(S280-C280)*E280*100,""))</x:f>
      </x:c>
    </x:row>
    <x:row r="281">
      <x:c r="A281" s="11" t="n"/>
      <x:c r="B281" s="11" t="n"/>
      <x:c r="C281" s="12" t="n"/>
      <x:c r="D281" s="12" t="n"/>
      <x:c r="E281" s="11" t="n"/>
      <x:c r="F281" s="11" t="n"/>
      <x:c r="G281" s="12" t="n"/>
      <x:c r="H281" s="13" t="n"/>
      <x:c r="I281" s="13" t="n"/>
      <x:c r="J281" s="12" t="n"/>
      <x:c r="K281" s="12" t="n"/>
      <x:c r="L281" s="11" t="n"/>
      <x:c r="M281" s="12" t="n"/>
      <x:c r="N281" s="11" t="n"/>
      <x:c r="O281" s="12" t="n"/>
      <x:c r="P281" s="11" t="n"/>
      <x:c r="Q281" s="13" t="n"/>
      <x:c r="R281" s="12" t="n"/>
      <x:c r="S281" s="12" t="n"/>
      <x:c r="T281" s="11" t="n"/>
      <x:c r="U281" s="11" t="n"/>
      <x:c r="V281" s="12" t="str">
        <x:f>IF(OR(B281="Sell Cash-Secured Put",B281="Sell Covered Call"),D281*100*E281,"")</x:f>
      </x:c>
      <x:c r="W281" s="12" t="str">
        <x:f>IF(AND(B281="Sell Cash-Secured Put",P281="Open"),C281*100*E281,"")</x:f>
      </x:c>
      <x:c r="X281" s="14" t="str">
        <x:f>IF(AND(B281="Sell Cash-Secured Put",M281&lt;&gt;""),(M281-C281)/M281,"")</x:f>
      </x:c>
      <x:c r="Y281" s="12" t="str">
        <x:f>IF(B281="Sell Cash-Secured Put",C281-D281,IF(B281="Sell Covered Call",C281+D281,""))</x:f>
      </x:c>
      <x:c r="Z281" s="12" t="str">
        <x:f>IF(OR(P281&lt;&gt;"Open",O281=""),"",IF(B281="Sell Cash-Secured Put",MAX(C281-O281,0)*100*E281,IF(B281="Sell Covered Call",MAX(O281-C281,0)*100*E281,"")))</x:f>
      </x:c>
      <x:c r="AA281" s="12" t="str">
        <x:f>IF(P281&lt;&gt;"Open","",IF(OR(B281="Sell Cash-Secured Put",B281="Sell Covered Call"),V281-Z281-J281-K281,""))</x:f>
      </x:c>
      <x:c r="AB281" s="12" t="n">
        <x:f>IF(P281="Buy to Close",(D281-R281)*100*E281-J281-K281,IF(OR(P281="Assigned",P281="Expired Worthless",P281="Called Away"),V281-J281-K281,0))</x:f>
        <x:v>0</x:v>
      </x:c>
      <x:c r="AC281" s="12" t="str">
        <x:f>IF(AND(P281="Assigned",OR(AD281="",AD281="Holding"),O281&lt;&gt;""),(O281-C281)*100*E281,IF(AND(B281="Own Shares",P281="Open",O281&lt;&gt;""),(O281-G281)*F281,""))</x:f>
      </x:c>
      <x:c r="AD281" s="11" t="n"/>
      <x:c r="AE281" s="11" t="str">
        <x:f>IF(AND(P281="Assigned",OR(AD281="",AD281="Holding")),E281*100,IF(AND(B281="Own Shares",P281="Open"),F281,""))</x:f>
      </x:c>
      <x:c r="AF281" s="12" t="str">
        <x:f>IF(AND(P281="Assigned",OR(AD281="",AD281="Holding")),C281,IF(AND(B281="Own Shares",P281="Open"),G281,""))</x:f>
      </x:c>
      <x:c r="AG281" s="12" t="str">
        <x:f>IF(AND(B281="Own Shares",P281="Sold",S281&lt;&gt;""),(S281-G281)*F281-J281-K281,IF(AND(P281="Assigned",AD281="Sold",S281&lt;&gt;""),(S281-C281)*E281*100,""))</x:f>
      </x:c>
    </x:row>
    <x:row r="282">
      <x:c r="A282" s="11" t="n"/>
      <x:c r="B282" s="11" t="n"/>
      <x:c r="C282" s="12" t="n"/>
      <x:c r="D282" s="12" t="n"/>
      <x:c r="E282" s="11" t="n"/>
      <x:c r="F282" s="11" t="n"/>
      <x:c r="G282" s="12" t="n"/>
      <x:c r="H282" s="13" t="n"/>
      <x:c r="I282" s="13" t="n"/>
      <x:c r="J282" s="12" t="n"/>
      <x:c r="K282" s="12" t="n"/>
      <x:c r="L282" s="11" t="n"/>
      <x:c r="M282" s="12" t="n"/>
      <x:c r="N282" s="11" t="n"/>
      <x:c r="O282" s="12" t="n"/>
      <x:c r="P282" s="11" t="n"/>
      <x:c r="Q282" s="13" t="n"/>
      <x:c r="R282" s="12" t="n"/>
      <x:c r="S282" s="12" t="n"/>
      <x:c r="T282" s="11" t="n"/>
      <x:c r="U282" s="11" t="n"/>
      <x:c r="V282" s="12" t="str">
        <x:f>IF(OR(B282="Sell Cash-Secured Put",B282="Sell Covered Call"),D282*100*E282,"")</x:f>
      </x:c>
      <x:c r="W282" s="12" t="str">
        <x:f>IF(AND(B282="Sell Cash-Secured Put",P282="Open"),C282*100*E282,"")</x:f>
      </x:c>
      <x:c r="X282" s="14" t="str">
        <x:f>IF(AND(B282="Sell Cash-Secured Put",M282&lt;&gt;""),(M282-C282)/M282,"")</x:f>
      </x:c>
      <x:c r="Y282" s="12" t="str">
        <x:f>IF(B282="Sell Cash-Secured Put",C282-D282,IF(B282="Sell Covered Call",C282+D282,""))</x:f>
      </x:c>
      <x:c r="Z282" s="12" t="str">
        <x:f>IF(OR(P282&lt;&gt;"Open",O282=""),"",IF(B282="Sell Cash-Secured Put",MAX(C282-O282,0)*100*E282,IF(B282="Sell Covered Call",MAX(O282-C282,0)*100*E282,"")))</x:f>
      </x:c>
      <x:c r="AA282" s="12" t="str">
        <x:f>IF(P282&lt;&gt;"Open","",IF(OR(B282="Sell Cash-Secured Put",B282="Sell Covered Call"),V282-Z282-J282-K282,""))</x:f>
      </x:c>
      <x:c r="AB282" s="12" t="n">
        <x:f>IF(P282="Buy to Close",(D282-R282)*100*E282-J282-K282,IF(OR(P282="Assigned",P282="Expired Worthless",P282="Called Away"),V282-J282-K282,0))</x:f>
        <x:v>0</x:v>
      </x:c>
      <x:c r="AC282" s="12" t="str">
        <x:f>IF(AND(P282="Assigned",OR(AD282="",AD282="Holding"),O282&lt;&gt;""),(O282-C282)*100*E282,IF(AND(B282="Own Shares",P282="Open",O282&lt;&gt;""),(O282-G282)*F282,""))</x:f>
      </x:c>
      <x:c r="AD282" s="11" t="n"/>
      <x:c r="AE282" s="11" t="str">
        <x:f>IF(AND(P282="Assigned",OR(AD282="",AD282="Holding")),E282*100,IF(AND(B282="Own Shares",P282="Open"),F282,""))</x:f>
      </x:c>
      <x:c r="AF282" s="12" t="str">
        <x:f>IF(AND(P282="Assigned",OR(AD282="",AD282="Holding")),C282,IF(AND(B282="Own Shares",P282="Open"),G282,""))</x:f>
      </x:c>
      <x:c r="AG282" s="12" t="str">
        <x:f>IF(AND(B282="Own Shares",P282="Sold",S282&lt;&gt;""),(S282-G282)*F282-J282-K282,IF(AND(P282="Assigned",AD282="Sold",S282&lt;&gt;""),(S282-C282)*E282*100,""))</x:f>
      </x:c>
    </x:row>
    <x:row r="283">
      <x:c r="A283" s="11" t="n"/>
      <x:c r="B283" s="11" t="n"/>
      <x:c r="C283" s="12" t="n"/>
      <x:c r="D283" s="12" t="n"/>
      <x:c r="E283" s="11" t="n"/>
      <x:c r="F283" s="11" t="n"/>
      <x:c r="G283" s="12" t="n"/>
      <x:c r="H283" s="13" t="n"/>
      <x:c r="I283" s="13" t="n"/>
      <x:c r="J283" s="12" t="n"/>
      <x:c r="K283" s="12" t="n"/>
      <x:c r="L283" s="11" t="n"/>
      <x:c r="M283" s="12" t="n"/>
      <x:c r="N283" s="11" t="n"/>
      <x:c r="O283" s="12" t="n"/>
      <x:c r="P283" s="11" t="n"/>
      <x:c r="Q283" s="13" t="n"/>
      <x:c r="R283" s="12" t="n"/>
      <x:c r="S283" s="12" t="n"/>
      <x:c r="T283" s="11" t="n"/>
      <x:c r="U283" s="11" t="n"/>
      <x:c r="V283" s="12" t="str">
        <x:f>IF(OR(B283="Sell Cash-Secured Put",B283="Sell Covered Call"),D283*100*E283,"")</x:f>
      </x:c>
      <x:c r="W283" s="12" t="str">
        <x:f>IF(AND(B283="Sell Cash-Secured Put",P283="Open"),C283*100*E283,"")</x:f>
      </x:c>
      <x:c r="X283" s="14" t="str">
        <x:f>IF(AND(B283="Sell Cash-Secured Put",M283&lt;&gt;""),(M283-C283)/M283,"")</x:f>
      </x:c>
      <x:c r="Y283" s="12" t="str">
        <x:f>IF(B283="Sell Cash-Secured Put",C283-D283,IF(B283="Sell Covered Call",C283+D283,""))</x:f>
      </x:c>
      <x:c r="Z283" s="12" t="str">
        <x:f>IF(OR(P283&lt;&gt;"Open",O283=""),"",IF(B283="Sell Cash-Secured Put",MAX(C283-O283,0)*100*E283,IF(B283="Sell Covered Call",MAX(O283-C283,0)*100*E283,"")))</x:f>
      </x:c>
      <x:c r="AA283" s="12" t="str">
        <x:f>IF(P283&lt;&gt;"Open","",IF(OR(B283="Sell Cash-Secured Put",B283="Sell Covered Call"),V283-Z283-J283-K283,""))</x:f>
      </x:c>
      <x:c r="AB283" s="12" t="n">
        <x:f>IF(P283="Buy to Close",(D283-R283)*100*E283-J283-K283,IF(OR(P283="Assigned",P283="Expired Worthless",P283="Called Away"),V283-J283-K283,0))</x:f>
        <x:v>0</x:v>
      </x:c>
      <x:c r="AC283" s="12" t="str">
        <x:f>IF(AND(P283="Assigned",OR(AD283="",AD283="Holding"),O283&lt;&gt;""),(O283-C283)*100*E283,IF(AND(B283="Own Shares",P283="Open",O283&lt;&gt;""),(O283-G283)*F283,""))</x:f>
      </x:c>
      <x:c r="AD283" s="11" t="n"/>
      <x:c r="AE283" s="11" t="str">
        <x:f>IF(AND(P283="Assigned",OR(AD283="",AD283="Holding")),E283*100,IF(AND(B283="Own Shares",P283="Open"),F283,""))</x:f>
      </x:c>
      <x:c r="AF283" s="12" t="str">
        <x:f>IF(AND(P283="Assigned",OR(AD283="",AD283="Holding")),C283,IF(AND(B283="Own Shares",P283="Open"),G283,""))</x:f>
      </x:c>
      <x:c r="AG283" s="12" t="str">
        <x:f>IF(AND(B283="Own Shares",P283="Sold",S283&lt;&gt;""),(S283-G283)*F283-J283-K283,IF(AND(P283="Assigned",AD283="Sold",S283&lt;&gt;""),(S283-C283)*E283*100,""))</x:f>
      </x:c>
    </x:row>
    <x:row r="284">
      <x:c r="A284" s="11" t="n"/>
      <x:c r="B284" s="11" t="n"/>
      <x:c r="C284" s="12" t="n"/>
      <x:c r="D284" s="12" t="n"/>
      <x:c r="E284" s="11" t="n"/>
      <x:c r="F284" s="11" t="n"/>
      <x:c r="G284" s="12" t="n"/>
      <x:c r="H284" s="13" t="n"/>
      <x:c r="I284" s="13" t="n"/>
      <x:c r="J284" s="12" t="n"/>
      <x:c r="K284" s="12" t="n"/>
      <x:c r="L284" s="11" t="n"/>
      <x:c r="M284" s="12" t="n"/>
      <x:c r="N284" s="11" t="n"/>
      <x:c r="O284" s="12" t="n"/>
      <x:c r="P284" s="11" t="n"/>
      <x:c r="Q284" s="13" t="n"/>
      <x:c r="R284" s="12" t="n"/>
      <x:c r="S284" s="12" t="n"/>
      <x:c r="T284" s="11" t="n"/>
      <x:c r="U284" s="11" t="n"/>
      <x:c r="V284" s="12" t="str">
        <x:f>IF(OR(B284="Sell Cash-Secured Put",B284="Sell Covered Call"),D284*100*E284,"")</x:f>
      </x:c>
      <x:c r="W284" s="12" t="str">
        <x:f>IF(AND(B284="Sell Cash-Secured Put",P284="Open"),C284*100*E284,"")</x:f>
      </x:c>
      <x:c r="X284" s="14" t="str">
        <x:f>IF(AND(B284="Sell Cash-Secured Put",M284&lt;&gt;""),(M284-C284)/M284,"")</x:f>
      </x:c>
      <x:c r="Y284" s="12" t="str">
        <x:f>IF(B284="Sell Cash-Secured Put",C284-D284,IF(B284="Sell Covered Call",C284+D284,""))</x:f>
      </x:c>
      <x:c r="Z284" s="12" t="str">
        <x:f>IF(OR(P284&lt;&gt;"Open",O284=""),"",IF(B284="Sell Cash-Secured Put",MAX(C284-O284,0)*100*E284,IF(B284="Sell Covered Call",MAX(O284-C284,0)*100*E284,"")))</x:f>
      </x:c>
      <x:c r="AA284" s="12" t="str">
        <x:f>IF(P284&lt;&gt;"Open","",IF(OR(B284="Sell Cash-Secured Put",B284="Sell Covered Call"),V284-Z284-J284-K284,""))</x:f>
      </x:c>
      <x:c r="AB284" s="12" t="n">
        <x:f>IF(P284="Buy to Close",(D284-R284)*100*E284-J284-K284,IF(OR(P284="Assigned",P284="Expired Worthless",P284="Called Away"),V284-J284-K284,0))</x:f>
        <x:v>0</x:v>
      </x:c>
      <x:c r="AC284" s="12" t="str">
        <x:f>IF(AND(P284="Assigned",OR(AD284="",AD284="Holding"),O284&lt;&gt;""),(O284-C284)*100*E284,IF(AND(B284="Own Shares",P284="Open",O284&lt;&gt;""),(O284-G284)*F284,""))</x:f>
      </x:c>
      <x:c r="AD284" s="11" t="n"/>
      <x:c r="AE284" s="11" t="str">
        <x:f>IF(AND(P284="Assigned",OR(AD284="",AD284="Holding")),E284*100,IF(AND(B284="Own Shares",P284="Open"),F284,""))</x:f>
      </x:c>
      <x:c r="AF284" s="12" t="str">
        <x:f>IF(AND(P284="Assigned",OR(AD284="",AD284="Holding")),C284,IF(AND(B284="Own Shares",P284="Open"),G284,""))</x:f>
      </x:c>
      <x:c r="AG284" s="12" t="str">
        <x:f>IF(AND(B284="Own Shares",P284="Sold",S284&lt;&gt;""),(S284-G284)*F284-J284-K284,IF(AND(P284="Assigned",AD284="Sold",S284&lt;&gt;""),(S284-C284)*E284*100,""))</x:f>
      </x:c>
    </x:row>
    <x:row r="285">
      <x:c r="A285" s="11" t="n"/>
      <x:c r="B285" s="11" t="n"/>
      <x:c r="C285" s="12" t="n"/>
      <x:c r="D285" s="12" t="n"/>
      <x:c r="E285" s="11" t="n"/>
      <x:c r="F285" s="11" t="n"/>
      <x:c r="G285" s="12" t="n"/>
      <x:c r="H285" s="13" t="n"/>
      <x:c r="I285" s="13" t="n"/>
      <x:c r="J285" s="12" t="n"/>
      <x:c r="K285" s="12" t="n"/>
      <x:c r="L285" s="11" t="n"/>
      <x:c r="M285" s="12" t="n"/>
      <x:c r="N285" s="11" t="n"/>
      <x:c r="O285" s="12" t="n"/>
      <x:c r="P285" s="11" t="n"/>
      <x:c r="Q285" s="13" t="n"/>
      <x:c r="R285" s="12" t="n"/>
      <x:c r="S285" s="12" t="n"/>
      <x:c r="T285" s="11" t="n"/>
      <x:c r="U285" s="11" t="n"/>
      <x:c r="V285" s="12" t="str">
        <x:f>IF(OR(B285="Sell Cash-Secured Put",B285="Sell Covered Call"),D285*100*E285,"")</x:f>
      </x:c>
      <x:c r="W285" s="12" t="str">
        <x:f>IF(AND(B285="Sell Cash-Secured Put",P285="Open"),C285*100*E285,"")</x:f>
      </x:c>
      <x:c r="X285" s="14" t="str">
        <x:f>IF(AND(B285="Sell Cash-Secured Put",M285&lt;&gt;""),(M285-C285)/M285,"")</x:f>
      </x:c>
      <x:c r="Y285" s="12" t="str">
        <x:f>IF(B285="Sell Cash-Secured Put",C285-D285,IF(B285="Sell Covered Call",C285+D285,""))</x:f>
      </x:c>
      <x:c r="Z285" s="12" t="str">
        <x:f>IF(OR(P285&lt;&gt;"Open",O285=""),"",IF(B285="Sell Cash-Secured Put",MAX(C285-O285,0)*100*E285,IF(B285="Sell Covered Call",MAX(O285-C285,0)*100*E285,"")))</x:f>
      </x:c>
      <x:c r="AA285" s="12" t="str">
        <x:f>IF(P285&lt;&gt;"Open","",IF(OR(B285="Sell Cash-Secured Put",B285="Sell Covered Call"),V285-Z285-J285-K285,""))</x:f>
      </x:c>
      <x:c r="AB285" s="12" t="n">
        <x:f>IF(P285="Buy to Close",(D285-R285)*100*E285-J285-K285,IF(OR(P285="Assigned",P285="Expired Worthless",P285="Called Away"),V285-J285-K285,0))</x:f>
        <x:v>0</x:v>
      </x:c>
      <x:c r="AC285" s="12" t="str">
        <x:f>IF(AND(P285="Assigned",OR(AD285="",AD285="Holding"),O285&lt;&gt;""),(O285-C285)*100*E285,IF(AND(B285="Own Shares",P285="Open",O285&lt;&gt;""),(O285-G285)*F285,""))</x:f>
      </x:c>
      <x:c r="AD285" s="11" t="n"/>
      <x:c r="AE285" s="11" t="str">
        <x:f>IF(AND(P285="Assigned",OR(AD285="",AD285="Holding")),E285*100,IF(AND(B285="Own Shares",P285="Open"),F285,""))</x:f>
      </x:c>
      <x:c r="AF285" s="12" t="str">
        <x:f>IF(AND(P285="Assigned",OR(AD285="",AD285="Holding")),C285,IF(AND(B285="Own Shares",P285="Open"),G285,""))</x:f>
      </x:c>
      <x:c r="AG285" s="12" t="str">
        <x:f>IF(AND(B285="Own Shares",P285="Sold",S285&lt;&gt;""),(S285-G285)*F285-J285-K285,IF(AND(P285="Assigned",AD285="Sold",S285&lt;&gt;""),(S285-C285)*E285*100,""))</x:f>
      </x:c>
    </x:row>
    <x:row r="286">
      <x:c r="A286" s="11" t="n"/>
      <x:c r="B286" s="11" t="n"/>
      <x:c r="C286" s="12" t="n"/>
      <x:c r="D286" s="12" t="n"/>
      <x:c r="E286" s="11" t="n"/>
      <x:c r="F286" s="11" t="n"/>
      <x:c r="G286" s="12" t="n"/>
      <x:c r="H286" s="13" t="n"/>
      <x:c r="I286" s="13" t="n"/>
      <x:c r="J286" s="12" t="n"/>
      <x:c r="K286" s="12" t="n"/>
      <x:c r="L286" s="11" t="n"/>
      <x:c r="M286" s="12" t="n"/>
      <x:c r="N286" s="11" t="n"/>
      <x:c r="O286" s="12" t="n"/>
      <x:c r="P286" s="11" t="n"/>
      <x:c r="Q286" s="13" t="n"/>
      <x:c r="R286" s="12" t="n"/>
      <x:c r="S286" s="12" t="n"/>
      <x:c r="T286" s="11" t="n"/>
      <x:c r="U286" s="11" t="n"/>
      <x:c r="V286" s="12" t="str">
        <x:f>IF(OR(B286="Sell Cash-Secured Put",B286="Sell Covered Call"),D286*100*E286,"")</x:f>
      </x:c>
      <x:c r="W286" s="12" t="str">
        <x:f>IF(AND(B286="Sell Cash-Secured Put",P286="Open"),C286*100*E286,"")</x:f>
      </x:c>
      <x:c r="X286" s="14" t="str">
        <x:f>IF(AND(B286="Sell Cash-Secured Put",M286&lt;&gt;""),(M286-C286)/M286,"")</x:f>
      </x:c>
      <x:c r="Y286" s="12" t="str">
        <x:f>IF(B286="Sell Cash-Secured Put",C286-D286,IF(B286="Sell Covered Call",C286+D286,""))</x:f>
      </x:c>
      <x:c r="Z286" s="12" t="str">
        <x:f>IF(OR(P286&lt;&gt;"Open",O286=""),"",IF(B286="Sell Cash-Secured Put",MAX(C286-O286,0)*100*E286,IF(B286="Sell Covered Call",MAX(O286-C286,0)*100*E286,"")))</x:f>
      </x:c>
      <x:c r="AA286" s="12" t="str">
        <x:f>IF(P286&lt;&gt;"Open","",IF(OR(B286="Sell Cash-Secured Put",B286="Sell Covered Call"),V286-Z286-J286-K286,""))</x:f>
      </x:c>
      <x:c r="AB286" s="12" t="n">
        <x:f>IF(P286="Buy to Close",(D286-R286)*100*E286-J286-K286,IF(OR(P286="Assigned",P286="Expired Worthless",P286="Called Away"),V286-J286-K286,0))</x:f>
        <x:v>0</x:v>
      </x:c>
      <x:c r="AC286" s="12" t="str">
        <x:f>IF(AND(P286="Assigned",OR(AD286="",AD286="Holding"),O286&lt;&gt;""),(O286-C286)*100*E286,IF(AND(B286="Own Shares",P286="Open",O286&lt;&gt;""),(O286-G286)*F286,""))</x:f>
      </x:c>
      <x:c r="AD286" s="11" t="n"/>
      <x:c r="AE286" s="11" t="str">
        <x:f>IF(AND(P286="Assigned",OR(AD286="",AD286="Holding")),E286*100,IF(AND(B286="Own Shares",P286="Open"),F286,""))</x:f>
      </x:c>
      <x:c r="AF286" s="12" t="str">
        <x:f>IF(AND(P286="Assigned",OR(AD286="",AD286="Holding")),C286,IF(AND(B286="Own Shares",P286="Open"),G286,""))</x:f>
      </x:c>
      <x:c r="AG286" s="12" t="str">
        <x:f>IF(AND(B286="Own Shares",P286="Sold",S286&lt;&gt;""),(S286-G286)*F286-J286-K286,IF(AND(P286="Assigned",AD286="Sold",S286&lt;&gt;""),(S286-C286)*E286*100,""))</x:f>
      </x:c>
    </x:row>
    <x:row r="287">
      <x:c r="A287" s="11" t="n"/>
      <x:c r="B287" s="11" t="n"/>
      <x:c r="C287" s="12" t="n"/>
      <x:c r="D287" s="12" t="n"/>
      <x:c r="E287" s="11" t="n"/>
      <x:c r="F287" s="11" t="n"/>
      <x:c r="G287" s="12" t="n"/>
      <x:c r="H287" s="13" t="n"/>
      <x:c r="I287" s="13" t="n"/>
      <x:c r="J287" s="12" t="n"/>
      <x:c r="K287" s="12" t="n"/>
      <x:c r="L287" s="11" t="n"/>
      <x:c r="M287" s="12" t="n"/>
      <x:c r="N287" s="11" t="n"/>
      <x:c r="O287" s="12" t="n"/>
      <x:c r="P287" s="11" t="n"/>
      <x:c r="Q287" s="13" t="n"/>
      <x:c r="R287" s="12" t="n"/>
      <x:c r="S287" s="12" t="n"/>
      <x:c r="T287" s="11" t="n"/>
      <x:c r="U287" s="11" t="n"/>
      <x:c r="V287" s="12" t="str">
        <x:f>IF(OR(B287="Sell Cash-Secured Put",B287="Sell Covered Call"),D287*100*E287,"")</x:f>
      </x:c>
      <x:c r="W287" s="12" t="str">
        <x:f>IF(AND(B287="Sell Cash-Secured Put",P287="Open"),C287*100*E287,"")</x:f>
      </x:c>
      <x:c r="X287" s="14" t="str">
        <x:f>IF(AND(B287="Sell Cash-Secured Put",M287&lt;&gt;""),(M287-C287)/M287,"")</x:f>
      </x:c>
      <x:c r="Y287" s="12" t="str">
        <x:f>IF(B287="Sell Cash-Secured Put",C287-D287,IF(B287="Sell Covered Call",C287+D287,""))</x:f>
      </x:c>
      <x:c r="Z287" s="12" t="str">
        <x:f>IF(OR(P287&lt;&gt;"Open",O287=""),"",IF(B287="Sell Cash-Secured Put",MAX(C287-O287,0)*100*E287,IF(B287="Sell Covered Call",MAX(O287-C287,0)*100*E287,"")))</x:f>
      </x:c>
      <x:c r="AA287" s="12" t="str">
        <x:f>IF(P287&lt;&gt;"Open","",IF(OR(B287="Sell Cash-Secured Put",B287="Sell Covered Call"),V287-Z287-J287-K287,""))</x:f>
      </x:c>
      <x:c r="AB287" s="12" t="n">
        <x:f>IF(P287="Buy to Close",(D287-R287)*100*E287-J287-K287,IF(OR(P287="Assigned",P287="Expired Worthless",P287="Called Away"),V287-J287-K287,0))</x:f>
        <x:v>0</x:v>
      </x:c>
      <x:c r="AC287" s="12" t="str">
        <x:f>IF(AND(P287="Assigned",OR(AD287="",AD287="Holding"),O287&lt;&gt;""),(O287-C287)*100*E287,IF(AND(B287="Own Shares",P287="Open",O287&lt;&gt;""),(O287-G287)*F287,""))</x:f>
      </x:c>
      <x:c r="AD287" s="11" t="n"/>
      <x:c r="AE287" s="11" t="str">
        <x:f>IF(AND(P287="Assigned",OR(AD287="",AD287="Holding")),E287*100,IF(AND(B287="Own Shares",P287="Open"),F287,""))</x:f>
      </x:c>
      <x:c r="AF287" s="12" t="str">
        <x:f>IF(AND(P287="Assigned",OR(AD287="",AD287="Holding")),C287,IF(AND(B287="Own Shares",P287="Open"),G287,""))</x:f>
      </x:c>
      <x:c r="AG287" s="12" t="str">
        <x:f>IF(AND(B287="Own Shares",P287="Sold",S287&lt;&gt;""),(S287-G287)*F287-J287-K287,IF(AND(P287="Assigned",AD287="Sold",S287&lt;&gt;""),(S287-C287)*E287*100,""))</x:f>
      </x:c>
    </x:row>
    <x:row r="288">
      <x:c r="A288" s="11" t="n"/>
      <x:c r="B288" s="11" t="n"/>
      <x:c r="C288" s="12" t="n"/>
      <x:c r="D288" s="12" t="n"/>
      <x:c r="E288" s="11" t="n"/>
      <x:c r="F288" s="11" t="n"/>
      <x:c r="G288" s="12" t="n"/>
      <x:c r="H288" s="13" t="n"/>
      <x:c r="I288" s="13" t="n"/>
      <x:c r="J288" s="12" t="n"/>
      <x:c r="K288" s="12" t="n"/>
      <x:c r="L288" s="11" t="n"/>
      <x:c r="M288" s="12" t="n"/>
      <x:c r="N288" s="11" t="n"/>
      <x:c r="O288" s="12" t="n"/>
      <x:c r="P288" s="11" t="n"/>
      <x:c r="Q288" s="13" t="n"/>
      <x:c r="R288" s="12" t="n"/>
      <x:c r="S288" s="12" t="n"/>
      <x:c r="T288" s="11" t="n"/>
      <x:c r="U288" s="11" t="n"/>
      <x:c r="V288" s="12" t="str">
        <x:f>IF(OR(B288="Sell Cash-Secured Put",B288="Sell Covered Call"),D288*100*E288,"")</x:f>
      </x:c>
      <x:c r="W288" s="12" t="str">
        <x:f>IF(AND(B288="Sell Cash-Secured Put",P288="Open"),C288*100*E288,"")</x:f>
      </x:c>
      <x:c r="X288" s="14" t="str">
        <x:f>IF(AND(B288="Sell Cash-Secured Put",M288&lt;&gt;""),(M288-C288)/M288,"")</x:f>
      </x:c>
      <x:c r="Y288" s="12" t="str">
        <x:f>IF(B288="Sell Cash-Secured Put",C288-D288,IF(B288="Sell Covered Call",C288+D288,""))</x:f>
      </x:c>
      <x:c r="Z288" s="12" t="str">
        <x:f>IF(OR(P288&lt;&gt;"Open",O288=""),"",IF(B288="Sell Cash-Secured Put",MAX(C288-O288,0)*100*E288,IF(B288="Sell Covered Call",MAX(O288-C288,0)*100*E288,"")))</x:f>
      </x:c>
      <x:c r="AA288" s="12" t="str">
        <x:f>IF(P288&lt;&gt;"Open","",IF(OR(B288="Sell Cash-Secured Put",B288="Sell Covered Call"),V288-Z288-J288-K288,""))</x:f>
      </x:c>
      <x:c r="AB288" s="12" t="n">
        <x:f>IF(P288="Buy to Close",(D288-R288)*100*E288-J288-K288,IF(OR(P288="Assigned",P288="Expired Worthless",P288="Called Away"),V288-J288-K288,0))</x:f>
        <x:v>0</x:v>
      </x:c>
      <x:c r="AC288" s="12" t="str">
        <x:f>IF(AND(P288="Assigned",OR(AD288="",AD288="Holding"),O288&lt;&gt;""),(O288-C288)*100*E288,IF(AND(B288="Own Shares",P288="Open",O288&lt;&gt;""),(O288-G288)*F288,""))</x:f>
      </x:c>
      <x:c r="AD288" s="11" t="n"/>
      <x:c r="AE288" s="11" t="str">
        <x:f>IF(AND(P288="Assigned",OR(AD288="",AD288="Holding")),E288*100,IF(AND(B288="Own Shares",P288="Open"),F288,""))</x:f>
      </x:c>
      <x:c r="AF288" s="12" t="str">
        <x:f>IF(AND(P288="Assigned",OR(AD288="",AD288="Holding")),C288,IF(AND(B288="Own Shares",P288="Open"),G288,""))</x:f>
      </x:c>
      <x:c r="AG288" s="12" t="str">
        <x:f>IF(AND(B288="Own Shares",P288="Sold",S288&lt;&gt;""),(S288-G288)*F288-J288-K288,IF(AND(P288="Assigned",AD288="Sold",S288&lt;&gt;""),(S288-C288)*E288*100,""))</x:f>
      </x:c>
    </x:row>
    <x:row r="289">
      <x:c r="A289" s="11" t="n"/>
      <x:c r="B289" s="11" t="n"/>
      <x:c r="C289" s="12" t="n"/>
      <x:c r="D289" s="12" t="n"/>
      <x:c r="E289" s="11" t="n"/>
      <x:c r="F289" s="11" t="n"/>
      <x:c r="G289" s="12" t="n"/>
      <x:c r="H289" s="13" t="n"/>
      <x:c r="I289" s="13" t="n"/>
      <x:c r="J289" s="12" t="n"/>
      <x:c r="K289" s="12" t="n"/>
      <x:c r="L289" s="11" t="n"/>
      <x:c r="M289" s="12" t="n"/>
      <x:c r="N289" s="11" t="n"/>
      <x:c r="O289" s="12" t="n"/>
      <x:c r="P289" s="11" t="n"/>
      <x:c r="Q289" s="13" t="n"/>
      <x:c r="R289" s="12" t="n"/>
      <x:c r="S289" s="12" t="n"/>
      <x:c r="T289" s="11" t="n"/>
      <x:c r="U289" s="11" t="n"/>
      <x:c r="V289" s="12" t="str">
        <x:f>IF(OR(B289="Sell Cash-Secured Put",B289="Sell Covered Call"),D289*100*E289,"")</x:f>
      </x:c>
      <x:c r="W289" s="12" t="str">
        <x:f>IF(AND(B289="Sell Cash-Secured Put",P289="Open"),C289*100*E289,"")</x:f>
      </x:c>
      <x:c r="X289" s="14" t="str">
        <x:f>IF(AND(B289="Sell Cash-Secured Put",M289&lt;&gt;""),(M289-C289)/M289,"")</x:f>
      </x:c>
      <x:c r="Y289" s="12" t="str">
        <x:f>IF(B289="Sell Cash-Secured Put",C289-D289,IF(B289="Sell Covered Call",C289+D289,""))</x:f>
      </x:c>
      <x:c r="Z289" s="12" t="str">
        <x:f>IF(OR(P289&lt;&gt;"Open",O289=""),"",IF(B289="Sell Cash-Secured Put",MAX(C289-O289,0)*100*E289,IF(B289="Sell Covered Call",MAX(O289-C289,0)*100*E289,"")))</x:f>
      </x:c>
      <x:c r="AA289" s="12" t="str">
        <x:f>IF(P289&lt;&gt;"Open","",IF(OR(B289="Sell Cash-Secured Put",B289="Sell Covered Call"),V289-Z289-J289-K289,""))</x:f>
      </x:c>
      <x:c r="AB289" s="12" t="n">
        <x:f>IF(P289="Buy to Close",(D289-R289)*100*E289-J289-K289,IF(OR(P289="Assigned",P289="Expired Worthless",P289="Called Away"),V289-J289-K289,0))</x:f>
        <x:v>0</x:v>
      </x:c>
      <x:c r="AC289" s="12" t="str">
        <x:f>IF(AND(P289="Assigned",OR(AD289="",AD289="Holding"),O289&lt;&gt;""),(O289-C289)*100*E289,IF(AND(B289="Own Shares",P289="Open",O289&lt;&gt;""),(O289-G289)*F289,""))</x:f>
      </x:c>
      <x:c r="AD289" s="11" t="n"/>
      <x:c r="AE289" s="11" t="str">
        <x:f>IF(AND(P289="Assigned",OR(AD289="",AD289="Holding")),E289*100,IF(AND(B289="Own Shares",P289="Open"),F289,""))</x:f>
      </x:c>
      <x:c r="AF289" s="12" t="str">
        <x:f>IF(AND(P289="Assigned",OR(AD289="",AD289="Holding")),C289,IF(AND(B289="Own Shares",P289="Open"),G289,""))</x:f>
      </x:c>
      <x:c r="AG289" s="12" t="str">
        <x:f>IF(AND(B289="Own Shares",P289="Sold",S289&lt;&gt;""),(S289-G289)*F289-J289-K289,IF(AND(P289="Assigned",AD289="Sold",S289&lt;&gt;""),(S289-C289)*E289*100,""))</x:f>
      </x:c>
    </x:row>
    <x:row r="290">
      <x:c r="A290" s="11" t="n"/>
      <x:c r="B290" s="11" t="n"/>
      <x:c r="C290" s="12" t="n"/>
      <x:c r="D290" s="12" t="n"/>
      <x:c r="E290" s="11" t="n"/>
      <x:c r="F290" s="11" t="n"/>
      <x:c r="G290" s="12" t="n"/>
      <x:c r="H290" s="13" t="n"/>
      <x:c r="I290" s="13" t="n"/>
      <x:c r="J290" s="12" t="n"/>
      <x:c r="K290" s="12" t="n"/>
      <x:c r="L290" s="11" t="n"/>
      <x:c r="M290" s="12" t="n"/>
      <x:c r="N290" s="11" t="n"/>
      <x:c r="O290" s="12" t="n"/>
      <x:c r="P290" s="11" t="n"/>
      <x:c r="Q290" s="13" t="n"/>
      <x:c r="R290" s="12" t="n"/>
      <x:c r="S290" s="12" t="n"/>
      <x:c r="T290" s="11" t="n"/>
      <x:c r="U290" s="11" t="n"/>
      <x:c r="V290" s="12" t="str">
        <x:f>IF(OR(B290="Sell Cash-Secured Put",B290="Sell Covered Call"),D290*100*E290,"")</x:f>
      </x:c>
      <x:c r="W290" s="12" t="str">
        <x:f>IF(AND(B290="Sell Cash-Secured Put",P290="Open"),C290*100*E290,"")</x:f>
      </x:c>
      <x:c r="X290" s="14" t="str">
        <x:f>IF(AND(B290="Sell Cash-Secured Put",M290&lt;&gt;""),(M290-C290)/M290,"")</x:f>
      </x:c>
      <x:c r="Y290" s="12" t="str">
        <x:f>IF(B290="Sell Cash-Secured Put",C290-D290,IF(B290="Sell Covered Call",C290+D290,""))</x:f>
      </x:c>
      <x:c r="Z290" s="12" t="str">
        <x:f>IF(OR(P290&lt;&gt;"Open",O290=""),"",IF(B290="Sell Cash-Secured Put",MAX(C290-O290,0)*100*E290,IF(B290="Sell Covered Call",MAX(O290-C290,0)*100*E290,"")))</x:f>
      </x:c>
      <x:c r="AA290" s="12" t="str">
        <x:f>IF(P290&lt;&gt;"Open","",IF(OR(B290="Sell Cash-Secured Put",B290="Sell Covered Call"),V290-Z290-J290-K290,""))</x:f>
      </x:c>
      <x:c r="AB290" s="12" t="n">
        <x:f>IF(P290="Buy to Close",(D290-R290)*100*E290-J290-K290,IF(OR(P290="Assigned",P290="Expired Worthless",P290="Called Away"),V290-J290-K290,0))</x:f>
        <x:v>0</x:v>
      </x:c>
      <x:c r="AC290" s="12" t="str">
        <x:f>IF(AND(P290="Assigned",OR(AD290="",AD290="Holding"),O290&lt;&gt;""),(O290-C290)*100*E290,IF(AND(B290="Own Shares",P290="Open",O290&lt;&gt;""),(O290-G290)*F290,""))</x:f>
      </x:c>
      <x:c r="AD290" s="11" t="n"/>
      <x:c r="AE290" s="11" t="str">
        <x:f>IF(AND(P290="Assigned",OR(AD290="",AD290="Holding")),E290*100,IF(AND(B290="Own Shares",P290="Open"),F290,""))</x:f>
      </x:c>
      <x:c r="AF290" s="12" t="str">
        <x:f>IF(AND(P290="Assigned",OR(AD290="",AD290="Holding")),C290,IF(AND(B290="Own Shares",P290="Open"),G290,""))</x:f>
      </x:c>
      <x:c r="AG290" s="12" t="str">
        <x:f>IF(AND(B290="Own Shares",P290="Sold",S290&lt;&gt;""),(S290-G290)*F290-J290-K290,IF(AND(P290="Assigned",AD290="Sold",S290&lt;&gt;""),(S290-C290)*E290*100,""))</x:f>
      </x:c>
    </x:row>
    <x:row r="291">
      <x:c r="A291" s="11" t="n"/>
      <x:c r="B291" s="11" t="n"/>
      <x:c r="C291" s="12" t="n"/>
      <x:c r="D291" s="12" t="n"/>
      <x:c r="E291" s="11" t="n"/>
      <x:c r="F291" s="11" t="n"/>
      <x:c r="G291" s="12" t="n"/>
      <x:c r="H291" s="13" t="n"/>
      <x:c r="I291" s="13" t="n"/>
      <x:c r="J291" s="12" t="n"/>
      <x:c r="K291" s="12" t="n"/>
      <x:c r="L291" s="11" t="n"/>
      <x:c r="M291" s="12" t="n"/>
      <x:c r="N291" s="11" t="n"/>
      <x:c r="O291" s="12" t="n"/>
      <x:c r="P291" s="11" t="n"/>
      <x:c r="Q291" s="13" t="n"/>
      <x:c r="R291" s="12" t="n"/>
      <x:c r="S291" s="12" t="n"/>
      <x:c r="T291" s="11" t="n"/>
      <x:c r="U291" s="11" t="n"/>
      <x:c r="V291" s="12" t="str">
        <x:f>IF(OR(B291="Sell Cash-Secured Put",B291="Sell Covered Call"),D291*100*E291,"")</x:f>
      </x:c>
      <x:c r="W291" s="12" t="str">
        <x:f>IF(AND(B291="Sell Cash-Secured Put",P291="Open"),C291*100*E291,"")</x:f>
      </x:c>
      <x:c r="X291" s="14" t="str">
        <x:f>IF(AND(B291="Sell Cash-Secured Put",M291&lt;&gt;""),(M291-C291)/M291,"")</x:f>
      </x:c>
      <x:c r="Y291" s="12" t="str">
        <x:f>IF(B291="Sell Cash-Secured Put",C291-D291,IF(B291="Sell Covered Call",C291+D291,""))</x:f>
      </x:c>
      <x:c r="Z291" s="12" t="str">
        <x:f>IF(OR(P291&lt;&gt;"Open",O291=""),"",IF(B291="Sell Cash-Secured Put",MAX(C291-O291,0)*100*E291,IF(B291="Sell Covered Call",MAX(O291-C291,0)*100*E291,"")))</x:f>
      </x:c>
      <x:c r="AA291" s="12" t="str">
        <x:f>IF(P291&lt;&gt;"Open","",IF(OR(B291="Sell Cash-Secured Put",B291="Sell Covered Call"),V291-Z291-J291-K291,""))</x:f>
      </x:c>
      <x:c r="AB291" s="12" t="n">
        <x:f>IF(P291="Buy to Close",(D291-R291)*100*E291-J291-K291,IF(OR(P291="Assigned",P291="Expired Worthless",P291="Called Away"),V291-J291-K291,0))</x:f>
        <x:v>0</x:v>
      </x:c>
      <x:c r="AC291" s="12" t="str">
        <x:f>IF(AND(P291="Assigned",OR(AD291="",AD291="Holding"),O291&lt;&gt;""),(O291-C291)*100*E291,IF(AND(B291="Own Shares",P291="Open",O291&lt;&gt;""),(O291-G291)*F291,""))</x:f>
      </x:c>
      <x:c r="AD291" s="11" t="n"/>
      <x:c r="AE291" s="11" t="str">
        <x:f>IF(AND(P291="Assigned",OR(AD291="",AD291="Holding")),E291*100,IF(AND(B291="Own Shares",P291="Open"),F291,""))</x:f>
      </x:c>
      <x:c r="AF291" s="12" t="str">
        <x:f>IF(AND(P291="Assigned",OR(AD291="",AD291="Holding")),C291,IF(AND(B291="Own Shares",P291="Open"),G291,""))</x:f>
      </x:c>
      <x:c r="AG291" s="12" t="str">
        <x:f>IF(AND(B291="Own Shares",P291="Sold",S291&lt;&gt;""),(S291-G291)*F291-J291-K291,IF(AND(P291="Assigned",AD291="Sold",S291&lt;&gt;""),(S291-C291)*E291*100,""))</x:f>
      </x:c>
    </x:row>
    <x:row r="292">
      <x:c r="A292" s="11" t="n"/>
      <x:c r="B292" s="11" t="n"/>
      <x:c r="C292" s="12" t="n"/>
      <x:c r="D292" s="12" t="n"/>
      <x:c r="E292" s="11" t="n"/>
      <x:c r="F292" s="11" t="n"/>
      <x:c r="G292" s="12" t="n"/>
      <x:c r="H292" s="13" t="n"/>
      <x:c r="I292" s="13" t="n"/>
      <x:c r="J292" s="12" t="n"/>
      <x:c r="K292" s="12" t="n"/>
      <x:c r="L292" s="11" t="n"/>
      <x:c r="M292" s="12" t="n"/>
      <x:c r="N292" s="11" t="n"/>
      <x:c r="O292" s="12" t="n"/>
      <x:c r="P292" s="11" t="n"/>
      <x:c r="Q292" s="13" t="n"/>
      <x:c r="R292" s="12" t="n"/>
      <x:c r="S292" s="12" t="n"/>
      <x:c r="T292" s="11" t="n"/>
      <x:c r="U292" s="11" t="n"/>
      <x:c r="V292" s="12" t="str">
        <x:f>IF(OR(B292="Sell Cash-Secured Put",B292="Sell Covered Call"),D292*100*E292,"")</x:f>
      </x:c>
      <x:c r="W292" s="12" t="str">
        <x:f>IF(AND(B292="Sell Cash-Secured Put",P292="Open"),C292*100*E292,"")</x:f>
      </x:c>
      <x:c r="X292" s="14" t="str">
        <x:f>IF(AND(B292="Sell Cash-Secured Put",M292&lt;&gt;""),(M292-C292)/M292,"")</x:f>
      </x:c>
      <x:c r="Y292" s="12" t="str">
        <x:f>IF(B292="Sell Cash-Secured Put",C292-D292,IF(B292="Sell Covered Call",C292+D292,""))</x:f>
      </x:c>
      <x:c r="Z292" s="12" t="str">
        <x:f>IF(OR(P292&lt;&gt;"Open",O292=""),"",IF(B292="Sell Cash-Secured Put",MAX(C292-O292,0)*100*E292,IF(B292="Sell Covered Call",MAX(O292-C292,0)*100*E292,"")))</x:f>
      </x:c>
      <x:c r="AA292" s="12" t="str">
        <x:f>IF(P292&lt;&gt;"Open","",IF(OR(B292="Sell Cash-Secured Put",B292="Sell Covered Call"),V292-Z292-J292-K292,""))</x:f>
      </x:c>
      <x:c r="AB292" s="12" t="n">
        <x:f>IF(P292="Buy to Close",(D292-R292)*100*E292-J292-K292,IF(OR(P292="Assigned",P292="Expired Worthless",P292="Called Away"),V292-J292-K292,0))</x:f>
        <x:v>0</x:v>
      </x:c>
      <x:c r="AC292" s="12" t="str">
        <x:f>IF(AND(P292="Assigned",OR(AD292="",AD292="Holding"),O292&lt;&gt;""),(O292-C292)*100*E292,IF(AND(B292="Own Shares",P292="Open",O292&lt;&gt;""),(O292-G292)*F292,""))</x:f>
      </x:c>
      <x:c r="AD292" s="11" t="n"/>
      <x:c r="AE292" s="11" t="str">
        <x:f>IF(AND(P292="Assigned",OR(AD292="",AD292="Holding")),E292*100,IF(AND(B292="Own Shares",P292="Open"),F292,""))</x:f>
      </x:c>
      <x:c r="AF292" s="12" t="str">
        <x:f>IF(AND(P292="Assigned",OR(AD292="",AD292="Holding")),C292,IF(AND(B292="Own Shares",P292="Open"),G292,""))</x:f>
      </x:c>
      <x:c r="AG292" s="12" t="str">
        <x:f>IF(AND(B292="Own Shares",P292="Sold",S292&lt;&gt;""),(S292-G292)*F292-J292-K292,IF(AND(P292="Assigned",AD292="Sold",S292&lt;&gt;""),(S292-C292)*E292*100,""))</x:f>
      </x:c>
    </x:row>
    <x:row r="293">
      <x:c r="A293" s="11" t="n"/>
      <x:c r="B293" s="11" t="n"/>
      <x:c r="C293" s="12" t="n"/>
      <x:c r="D293" s="12" t="n"/>
      <x:c r="E293" s="11" t="n"/>
      <x:c r="F293" s="11" t="n"/>
      <x:c r="G293" s="12" t="n"/>
      <x:c r="H293" s="13" t="n"/>
      <x:c r="I293" s="13" t="n"/>
      <x:c r="J293" s="12" t="n"/>
      <x:c r="K293" s="12" t="n"/>
      <x:c r="L293" s="11" t="n"/>
      <x:c r="M293" s="12" t="n"/>
      <x:c r="N293" s="11" t="n"/>
      <x:c r="O293" s="12" t="n"/>
      <x:c r="P293" s="11" t="n"/>
      <x:c r="Q293" s="13" t="n"/>
      <x:c r="R293" s="12" t="n"/>
      <x:c r="S293" s="12" t="n"/>
      <x:c r="T293" s="11" t="n"/>
      <x:c r="U293" s="11" t="n"/>
      <x:c r="V293" s="12" t="str">
        <x:f>IF(OR(B293="Sell Cash-Secured Put",B293="Sell Covered Call"),D293*100*E293,"")</x:f>
      </x:c>
      <x:c r="W293" s="12" t="str">
        <x:f>IF(AND(B293="Sell Cash-Secured Put",P293="Open"),C293*100*E293,"")</x:f>
      </x:c>
      <x:c r="X293" s="14" t="str">
        <x:f>IF(AND(B293="Sell Cash-Secured Put",M293&lt;&gt;""),(M293-C293)/M293,"")</x:f>
      </x:c>
      <x:c r="Y293" s="12" t="str">
        <x:f>IF(B293="Sell Cash-Secured Put",C293-D293,IF(B293="Sell Covered Call",C293+D293,""))</x:f>
      </x:c>
      <x:c r="Z293" s="12" t="str">
        <x:f>IF(OR(P293&lt;&gt;"Open",O293=""),"",IF(B293="Sell Cash-Secured Put",MAX(C293-O293,0)*100*E293,IF(B293="Sell Covered Call",MAX(O293-C293,0)*100*E293,"")))</x:f>
      </x:c>
      <x:c r="AA293" s="12" t="str">
        <x:f>IF(P293&lt;&gt;"Open","",IF(OR(B293="Sell Cash-Secured Put",B293="Sell Covered Call"),V293-Z293-J293-K293,""))</x:f>
      </x:c>
      <x:c r="AB293" s="12" t="n">
        <x:f>IF(P293="Buy to Close",(D293-R293)*100*E293-J293-K293,IF(OR(P293="Assigned",P293="Expired Worthless",P293="Called Away"),V293-J293-K293,0))</x:f>
        <x:v>0</x:v>
      </x:c>
      <x:c r="AC293" s="12" t="str">
        <x:f>IF(AND(P293="Assigned",OR(AD293="",AD293="Holding"),O293&lt;&gt;""),(O293-C293)*100*E293,IF(AND(B293="Own Shares",P293="Open",O293&lt;&gt;""),(O293-G293)*F293,""))</x:f>
      </x:c>
      <x:c r="AD293" s="11" t="n"/>
      <x:c r="AE293" s="11" t="str">
        <x:f>IF(AND(P293="Assigned",OR(AD293="",AD293="Holding")),E293*100,IF(AND(B293="Own Shares",P293="Open"),F293,""))</x:f>
      </x:c>
      <x:c r="AF293" s="12" t="str">
        <x:f>IF(AND(P293="Assigned",OR(AD293="",AD293="Holding")),C293,IF(AND(B293="Own Shares",P293="Open"),G293,""))</x:f>
      </x:c>
      <x:c r="AG293" s="12" t="str">
        <x:f>IF(AND(B293="Own Shares",P293="Sold",S293&lt;&gt;""),(S293-G293)*F293-J293-K293,IF(AND(P293="Assigned",AD293="Sold",S293&lt;&gt;""),(S293-C293)*E293*100,""))</x:f>
      </x:c>
    </x:row>
    <x:row r="294">
      <x:c r="A294" s="11" t="n"/>
      <x:c r="B294" s="11" t="n"/>
      <x:c r="C294" s="12" t="n"/>
      <x:c r="D294" s="12" t="n"/>
      <x:c r="E294" s="11" t="n"/>
      <x:c r="F294" s="11" t="n"/>
      <x:c r="G294" s="12" t="n"/>
      <x:c r="H294" s="13" t="n"/>
      <x:c r="I294" s="13" t="n"/>
      <x:c r="J294" s="12" t="n"/>
      <x:c r="K294" s="12" t="n"/>
      <x:c r="L294" s="11" t="n"/>
      <x:c r="M294" s="12" t="n"/>
      <x:c r="N294" s="11" t="n"/>
      <x:c r="O294" s="12" t="n"/>
      <x:c r="P294" s="11" t="n"/>
      <x:c r="Q294" s="13" t="n"/>
      <x:c r="R294" s="12" t="n"/>
      <x:c r="S294" s="12" t="n"/>
      <x:c r="T294" s="11" t="n"/>
      <x:c r="U294" s="11" t="n"/>
      <x:c r="V294" s="12" t="str">
        <x:f>IF(OR(B294="Sell Cash-Secured Put",B294="Sell Covered Call"),D294*100*E294,"")</x:f>
      </x:c>
      <x:c r="W294" s="12" t="str">
        <x:f>IF(AND(B294="Sell Cash-Secured Put",P294="Open"),C294*100*E294,"")</x:f>
      </x:c>
      <x:c r="X294" s="14" t="str">
        <x:f>IF(AND(B294="Sell Cash-Secured Put",M294&lt;&gt;""),(M294-C294)/M294,"")</x:f>
      </x:c>
      <x:c r="Y294" s="12" t="str">
        <x:f>IF(B294="Sell Cash-Secured Put",C294-D294,IF(B294="Sell Covered Call",C294+D294,""))</x:f>
      </x:c>
      <x:c r="Z294" s="12" t="str">
        <x:f>IF(OR(P294&lt;&gt;"Open",O294=""),"",IF(B294="Sell Cash-Secured Put",MAX(C294-O294,0)*100*E294,IF(B294="Sell Covered Call",MAX(O294-C294,0)*100*E294,"")))</x:f>
      </x:c>
      <x:c r="AA294" s="12" t="str">
        <x:f>IF(P294&lt;&gt;"Open","",IF(OR(B294="Sell Cash-Secured Put",B294="Sell Covered Call"),V294-Z294-J294-K294,""))</x:f>
      </x:c>
      <x:c r="AB294" s="12" t="n">
        <x:f>IF(P294="Buy to Close",(D294-R294)*100*E294-J294-K294,IF(OR(P294="Assigned",P294="Expired Worthless",P294="Called Away"),V294-J294-K294,0))</x:f>
        <x:v>0</x:v>
      </x:c>
      <x:c r="AC294" s="12" t="str">
        <x:f>IF(AND(P294="Assigned",OR(AD294="",AD294="Holding"),O294&lt;&gt;""),(O294-C294)*100*E294,IF(AND(B294="Own Shares",P294="Open",O294&lt;&gt;""),(O294-G294)*F294,""))</x:f>
      </x:c>
      <x:c r="AD294" s="11" t="n"/>
      <x:c r="AE294" s="11" t="str">
        <x:f>IF(AND(P294="Assigned",OR(AD294="",AD294="Holding")),E294*100,IF(AND(B294="Own Shares",P294="Open"),F294,""))</x:f>
      </x:c>
      <x:c r="AF294" s="12" t="str">
        <x:f>IF(AND(P294="Assigned",OR(AD294="",AD294="Holding")),C294,IF(AND(B294="Own Shares",P294="Open"),G294,""))</x:f>
      </x:c>
      <x:c r="AG294" s="12" t="str">
        <x:f>IF(AND(B294="Own Shares",P294="Sold",S294&lt;&gt;""),(S294-G294)*F294-J294-K294,IF(AND(P294="Assigned",AD294="Sold",S294&lt;&gt;""),(S294-C294)*E294*100,""))</x:f>
      </x:c>
    </x:row>
    <x:row r="295">
      <x:c r="A295" s="11" t="n"/>
      <x:c r="B295" s="11" t="n"/>
      <x:c r="C295" s="12" t="n"/>
      <x:c r="D295" s="12" t="n"/>
      <x:c r="E295" s="11" t="n"/>
      <x:c r="F295" s="11" t="n"/>
      <x:c r="G295" s="12" t="n"/>
      <x:c r="H295" s="13" t="n"/>
      <x:c r="I295" s="13" t="n"/>
      <x:c r="J295" s="12" t="n"/>
      <x:c r="K295" s="12" t="n"/>
      <x:c r="L295" s="11" t="n"/>
      <x:c r="M295" s="12" t="n"/>
      <x:c r="N295" s="11" t="n"/>
      <x:c r="O295" s="12" t="n"/>
      <x:c r="P295" s="11" t="n"/>
      <x:c r="Q295" s="13" t="n"/>
      <x:c r="R295" s="12" t="n"/>
      <x:c r="S295" s="12" t="n"/>
      <x:c r="T295" s="11" t="n"/>
      <x:c r="U295" s="11" t="n"/>
      <x:c r="V295" s="12" t="str">
        <x:f>IF(OR(B295="Sell Cash-Secured Put",B295="Sell Covered Call"),D295*100*E295,"")</x:f>
      </x:c>
      <x:c r="W295" s="12" t="str">
        <x:f>IF(AND(B295="Sell Cash-Secured Put",P295="Open"),C295*100*E295,"")</x:f>
      </x:c>
      <x:c r="X295" s="14" t="str">
        <x:f>IF(AND(B295="Sell Cash-Secured Put",M295&lt;&gt;""),(M295-C295)/M295,"")</x:f>
      </x:c>
      <x:c r="Y295" s="12" t="str">
        <x:f>IF(B295="Sell Cash-Secured Put",C295-D295,IF(B295="Sell Covered Call",C295+D295,""))</x:f>
      </x:c>
      <x:c r="Z295" s="12" t="str">
        <x:f>IF(OR(P295&lt;&gt;"Open",O295=""),"",IF(B295="Sell Cash-Secured Put",MAX(C295-O295,0)*100*E295,IF(B295="Sell Covered Call",MAX(O295-C295,0)*100*E295,"")))</x:f>
      </x:c>
      <x:c r="AA295" s="12" t="str">
        <x:f>IF(P295&lt;&gt;"Open","",IF(OR(B295="Sell Cash-Secured Put",B295="Sell Covered Call"),V295-Z295-J295-K295,""))</x:f>
      </x:c>
      <x:c r="AB295" s="12" t="n">
        <x:f>IF(P295="Buy to Close",(D295-R295)*100*E295-J295-K295,IF(OR(P295="Assigned",P295="Expired Worthless",P295="Called Away"),V295-J295-K295,0))</x:f>
        <x:v>0</x:v>
      </x:c>
      <x:c r="AC295" s="12" t="str">
        <x:f>IF(AND(P295="Assigned",OR(AD295="",AD295="Holding"),O295&lt;&gt;""),(O295-C295)*100*E295,IF(AND(B295="Own Shares",P295="Open",O295&lt;&gt;""),(O295-G295)*F295,""))</x:f>
      </x:c>
      <x:c r="AD295" s="11" t="n"/>
      <x:c r="AE295" s="11" t="str">
        <x:f>IF(AND(P295="Assigned",OR(AD295="",AD295="Holding")),E295*100,IF(AND(B295="Own Shares",P295="Open"),F295,""))</x:f>
      </x:c>
      <x:c r="AF295" s="12" t="str">
        <x:f>IF(AND(P295="Assigned",OR(AD295="",AD295="Holding")),C295,IF(AND(B295="Own Shares",P295="Open"),G295,""))</x:f>
      </x:c>
      <x:c r="AG295" s="12" t="str">
        <x:f>IF(AND(B295="Own Shares",P295="Sold",S295&lt;&gt;""),(S295-G295)*F295-J295-K295,IF(AND(P295="Assigned",AD295="Sold",S295&lt;&gt;""),(S295-C295)*E295*100,""))</x:f>
      </x:c>
    </x:row>
    <x:row r="296">
      <x:c r="A296" s="11" t="n"/>
      <x:c r="B296" s="11" t="n"/>
      <x:c r="C296" s="12" t="n"/>
      <x:c r="D296" s="12" t="n"/>
      <x:c r="E296" s="11" t="n"/>
      <x:c r="F296" s="11" t="n"/>
      <x:c r="G296" s="12" t="n"/>
      <x:c r="H296" s="13" t="n"/>
      <x:c r="I296" s="13" t="n"/>
      <x:c r="J296" s="12" t="n"/>
      <x:c r="K296" s="12" t="n"/>
      <x:c r="L296" s="11" t="n"/>
      <x:c r="M296" s="12" t="n"/>
      <x:c r="N296" s="11" t="n"/>
      <x:c r="O296" s="12" t="n"/>
      <x:c r="P296" s="11" t="n"/>
      <x:c r="Q296" s="13" t="n"/>
      <x:c r="R296" s="12" t="n"/>
      <x:c r="S296" s="12" t="n"/>
      <x:c r="T296" s="11" t="n"/>
      <x:c r="U296" s="11" t="n"/>
      <x:c r="V296" s="12" t="str">
        <x:f>IF(OR(B296="Sell Cash-Secured Put",B296="Sell Covered Call"),D296*100*E296,"")</x:f>
      </x:c>
      <x:c r="W296" s="12" t="str">
        <x:f>IF(AND(B296="Sell Cash-Secured Put",P296="Open"),C296*100*E296,"")</x:f>
      </x:c>
      <x:c r="X296" s="14" t="str">
        <x:f>IF(AND(B296="Sell Cash-Secured Put",M296&lt;&gt;""),(M296-C296)/M296,"")</x:f>
      </x:c>
      <x:c r="Y296" s="12" t="str">
        <x:f>IF(B296="Sell Cash-Secured Put",C296-D296,IF(B296="Sell Covered Call",C296+D296,""))</x:f>
      </x:c>
      <x:c r="Z296" s="12" t="str">
        <x:f>IF(OR(P296&lt;&gt;"Open",O296=""),"",IF(B296="Sell Cash-Secured Put",MAX(C296-O296,0)*100*E296,IF(B296="Sell Covered Call",MAX(O296-C296,0)*100*E296,"")))</x:f>
      </x:c>
      <x:c r="AA296" s="12" t="str">
        <x:f>IF(P296&lt;&gt;"Open","",IF(OR(B296="Sell Cash-Secured Put",B296="Sell Covered Call"),V296-Z296-J296-K296,""))</x:f>
      </x:c>
      <x:c r="AB296" s="12" t="n">
        <x:f>IF(P296="Buy to Close",(D296-R296)*100*E296-J296-K296,IF(OR(P296="Assigned",P296="Expired Worthless",P296="Called Away"),V296-J296-K296,0))</x:f>
        <x:v>0</x:v>
      </x:c>
      <x:c r="AC296" s="12" t="str">
        <x:f>IF(AND(P296="Assigned",OR(AD296="",AD296="Holding"),O296&lt;&gt;""),(O296-C296)*100*E296,IF(AND(B296="Own Shares",P296="Open",O296&lt;&gt;""),(O296-G296)*F296,""))</x:f>
      </x:c>
      <x:c r="AD296" s="11" t="n"/>
      <x:c r="AE296" s="11" t="str">
        <x:f>IF(AND(P296="Assigned",OR(AD296="",AD296="Holding")),E296*100,IF(AND(B296="Own Shares",P296="Open"),F296,""))</x:f>
      </x:c>
      <x:c r="AF296" s="12" t="str">
        <x:f>IF(AND(P296="Assigned",OR(AD296="",AD296="Holding")),C296,IF(AND(B296="Own Shares",P296="Open"),G296,""))</x:f>
      </x:c>
      <x:c r="AG296" s="12" t="str">
        <x:f>IF(AND(B296="Own Shares",P296="Sold",S296&lt;&gt;""),(S296-G296)*F296-J296-K296,IF(AND(P296="Assigned",AD296="Sold",S296&lt;&gt;""),(S296-C296)*E296*100,""))</x:f>
      </x:c>
    </x:row>
    <x:row r="297">
      <x:c r="A297" s="11" t="n"/>
      <x:c r="B297" s="11" t="n"/>
      <x:c r="C297" s="12" t="n"/>
      <x:c r="D297" s="12" t="n"/>
      <x:c r="E297" s="11" t="n"/>
      <x:c r="F297" s="11" t="n"/>
      <x:c r="G297" s="12" t="n"/>
      <x:c r="H297" s="13" t="n"/>
      <x:c r="I297" s="13" t="n"/>
      <x:c r="J297" s="12" t="n"/>
      <x:c r="K297" s="12" t="n"/>
      <x:c r="L297" s="11" t="n"/>
      <x:c r="M297" s="12" t="n"/>
      <x:c r="N297" s="11" t="n"/>
      <x:c r="O297" s="12" t="n"/>
      <x:c r="P297" s="11" t="n"/>
      <x:c r="Q297" s="13" t="n"/>
      <x:c r="R297" s="12" t="n"/>
      <x:c r="S297" s="12" t="n"/>
      <x:c r="T297" s="11" t="n"/>
      <x:c r="U297" s="11" t="n"/>
      <x:c r="V297" s="12" t="str">
        <x:f>IF(OR(B297="Sell Cash-Secured Put",B297="Sell Covered Call"),D297*100*E297,"")</x:f>
      </x:c>
      <x:c r="W297" s="12" t="str">
        <x:f>IF(AND(B297="Sell Cash-Secured Put",P297="Open"),C297*100*E297,"")</x:f>
      </x:c>
      <x:c r="X297" s="14" t="str">
        <x:f>IF(AND(B297="Sell Cash-Secured Put",M297&lt;&gt;""),(M297-C297)/M297,"")</x:f>
      </x:c>
      <x:c r="Y297" s="12" t="str">
        <x:f>IF(B297="Sell Cash-Secured Put",C297-D297,IF(B297="Sell Covered Call",C297+D297,""))</x:f>
      </x:c>
      <x:c r="Z297" s="12" t="str">
        <x:f>IF(OR(P297&lt;&gt;"Open",O297=""),"",IF(B297="Sell Cash-Secured Put",MAX(C297-O297,0)*100*E297,IF(B297="Sell Covered Call",MAX(O297-C297,0)*100*E297,"")))</x:f>
      </x:c>
      <x:c r="AA297" s="12" t="str">
        <x:f>IF(P297&lt;&gt;"Open","",IF(OR(B297="Sell Cash-Secured Put",B297="Sell Covered Call"),V297-Z297-J297-K297,""))</x:f>
      </x:c>
      <x:c r="AB297" s="12" t="n">
        <x:f>IF(P297="Buy to Close",(D297-R297)*100*E297-J297-K297,IF(OR(P297="Assigned",P297="Expired Worthless",P297="Called Away"),V297-J297-K297,0))</x:f>
        <x:v>0</x:v>
      </x:c>
      <x:c r="AC297" s="12" t="str">
        <x:f>IF(AND(P297="Assigned",OR(AD297="",AD297="Holding"),O297&lt;&gt;""),(O297-C297)*100*E297,IF(AND(B297="Own Shares",P297="Open",O297&lt;&gt;""),(O297-G297)*F297,""))</x:f>
      </x:c>
      <x:c r="AD297" s="11" t="n"/>
      <x:c r="AE297" s="11" t="str">
        <x:f>IF(AND(P297="Assigned",OR(AD297="",AD297="Holding")),E297*100,IF(AND(B297="Own Shares",P297="Open"),F297,""))</x:f>
      </x:c>
      <x:c r="AF297" s="12" t="str">
        <x:f>IF(AND(P297="Assigned",OR(AD297="",AD297="Holding")),C297,IF(AND(B297="Own Shares",P297="Open"),G297,""))</x:f>
      </x:c>
      <x:c r="AG297" s="12" t="str">
        <x:f>IF(AND(B297="Own Shares",P297="Sold",S297&lt;&gt;""),(S297-G297)*F297-J297-K297,IF(AND(P297="Assigned",AD297="Sold",S297&lt;&gt;""),(S297-C297)*E297*100,""))</x:f>
      </x:c>
    </x:row>
    <x:row r="298">
      <x:c r="A298" s="11" t="n"/>
      <x:c r="B298" s="11" t="n"/>
      <x:c r="C298" s="12" t="n"/>
      <x:c r="D298" s="12" t="n"/>
      <x:c r="E298" s="11" t="n"/>
      <x:c r="F298" s="11" t="n"/>
      <x:c r="G298" s="12" t="n"/>
      <x:c r="H298" s="13" t="n"/>
      <x:c r="I298" s="13" t="n"/>
      <x:c r="J298" s="12" t="n"/>
      <x:c r="K298" s="12" t="n"/>
      <x:c r="L298" s="11" t="n"/>
      <x:c r="M298" s="12" t="n"/>
      <x:c r="N298" s="11" t="n"/>
      <x:c r="O298" s="12" t="n"/>
      <x:c r="P298" s="11" t="n"/>
      <x:c r="Q298" s="13" t="n"/>
      <x:c r="R298" s="12" t="n"/>
      <x:c r="S298" s="12" t="n"/>
      <x:c r="T298" s="11" t="n"/>
      <x:c r="U298" s="11" t="n"/>
      <x:c r="V298" s="12" t="str">
        <x:f>IF(OR(B298="Sell Cash-Secured Put",B298="Sell Covered Call"),D298*100*E298,"")</x:f>
      </x:c>
      <x:c r="W298" s="12" t="str">
        <x:f>IF(AND(B298="Sell Cash-Secured Put",P298="Open"),C298*100*E298,"")</x:f>
      </x:c>
      <x:c r="X298" s="14" t="str">
        <x:f>IF(AND(B298="Sell Cash-Secured Put",M298&lt;&gt;""),(M298-C298)/M298,"")</x:f>
      </x:c>
      <x:c r="Y298" s="12" t="str">
        <x:f>IF(B298="Sell Cash-Secured Put",C298-D298,IF(B298="Sell Covered Call",C298+D298,""))</x:f>
      </x:c>
      <x:c r="Z298" s="12" t="str">
        <x:f>IF(OR(P298&lt;&gt;"Open",O298=""),"",IF(B298="Sell Cash-Secured Put",MAX(C298-O298,0)*100*E298,IF(B298="Sell Covered Call",MAX(O298-C298,0)*100*E298,"")))</x:f>
      </x:c>
      <x:c r="AA298" s="12" t="str">
        <x:f>IF(P298&lt;&gt;"Open","",IF(OR(B298="Sell Cash-Secured Put",B298="Sell Covered Call"),V298-Z298-J298-K298,""))</x:f>
      </x:c>
      <x:c r="AB298" s="12" t="n">
        <x:f>IF(P298="Buy to Close",(D298-R298)*100*E298-J298-K298,IF(OR(P298="Assigned",P298="Expired Worthless",P298="Called Away"),V298-J298-K298,0))</x:f>
        <x:v>0</x:v>
      </x:c>
      <x:c r="AC298" s="12" t="str">
        <x:f>IF(AND(P298="Assigned",OR(AD298="",AD298="Holding"),O298&lt;&gt;""),(O298-C298)*100*E298,IF(AND(B298="Own Shares",P298="Open",O298&lt;&gt;""),(O298-G298)*F298,""))</x:f>
      </x:c>
      <x:c r="AD298" s="11" t="n"/>
      <x:c r="AE298" s="11" t="str">
        <x:f>IF(AND(P298="Assigned",OR(AD298="",AD298="Holding")),E298*100,IF(AND(B298="Own Shares",P298="Open"),F298,""))</x:f>
      </x:c>
      <x:c r="AF298" s="12" t="str">
        <x:f>IF(AND(P298="Assigned",OR(AD298="",AD298="Holding")),C298,IF(AND(B298="Own Shares",P298="Open"),G298,""))</x:f>
      </x:c>
      <x:c r="AG298" s="12" t="str">
        <x:f>IF(AND(B298="Own Shares",P298="Sold",S298&lt;&gt;""),(S298-G298)*F298-J298-K298,IF(AND(P298="Assigned",AD298="Sold",S298&lt;&gt;""),(S298-C298)*E298*100,""))</x:f>
      </x:c>
    </x:row>
    <x:row r="299">
      <x:c r="A299" s="11" t="n"/>
      <x:c r="B299" s="11" t="n"/>
      <x:c r="C299" s="12" t="n"/>
      <x:c r="D299" s="12" t="n"/>
      <x:c r="E299" s="11" t="n"/>
      <x:c r="F299" s="11" t="n"/>
      <x:c r="G299" s="12" t="n"/>
      <x:c r="H299" s="13" t="n"/>
      <x:c r="I299" s="13" t="n"/>
      <x:c r="J299" s="12" t="n"/>
      <x:c r="K299" s="12" t="n"/>
      <x:c r="L299" s="11" t="n"/>
      <x:c r="M299" s="12" t="n"/>
      <x:c r="N299" s="11" t="n"/>
      <x:c r="O299" s="12" t="n"/>
      <x:c r="P299" s="11" t="n"/>
      <x:c r="Q299" s="13" t="n"/>
      <x:c r="R299" s="12" t="n"/>
      <x:c r="S299" s="12" t="n"/>
      <x:c r="T299" s="11" t="n"/>
      <x:c r="U299" s="11" t="n"/>
      <x:c r="V299" s="12" t="str">
        <x:f>IF(OR(B299="Sell Cash-Secured Put",B299="Sell Covered Call"),D299*100*E299,"")</x:f>
      </x:c>
      <x:c r="W299" s="12" t="str">
        <x:f>IF(AND(B299="Sell Cash-Secured Put",P299="Open"),C299*100*E299,"")</x:f>
      </x:c>
      <x:c r="X299" s="14" t="str">
        <x:f>IF(AND(B299="Sell Cash-Secured Put",M299&lt;&gt;""),(M299-C299)/M299,"")</x:f>
      </x:c>
      <x:c r="Y299" s="12" t="str">
        <x:f>IF(B299="Sell Cash-Secured Put",C299-D299,IF(B299="Sell Covered Call",C299+D299,""))</x:f>
      </x:c>
      <x:c r="Z299" s="12" t="str">
        <x:f>IF(OR(P299&lt;&gt;"Open",O299=""),"",IF(B299="Sell Cash-Secured Put",MAX(C299-O299,0)*100*E299,IF(B299="Sell Covered Call",MAX(O299-C299,0)*100*E299,"")))</x:f>
      </x:c>
      <x:c r="AA299" s="12" t="str">
        <x:f>IF(P299&lt;&gt;"Open","",IF(OR(B299="Sell Cash-Secured Put",B299="Sell Covered Call"),V299-Z299-J299-K299,""))</x:f>
      </x:c>
      <x:c r="AB299" s="12" t="n">
        <x:f>IF(P299="Buy to Close",(D299-R299)*100*E299-J299-K299,IF(OR(P299="Assigned",P299="Expired Worthless",P299="Called Away"),V299-J299-K299,0))</x:f>
        <x:v>0</x:v>
      </x:c>
      <x:c r="AC299" s="12" t="str">
        <x:f>IF(AND(P299="Assigned",OR(AD299="",AD299="Holding"),O299&lt;&gt;""),(O299-C299)*100*E299,IF(AND(B299="Own Shares",P299="Open",O299&lt;&gt;""),(O299-G299)*F299,""))</x:f>
      </x:c>
      <x:c r="AD299" s="11" t="n"/>
      <x:c r="AE299" s="11" t="str">
        <x:f>IF(AND(P299="Assigned",OR(AD299="",AD299="Holding")),E299*100,IF(AND(B299="Own Shares",P299="Open"),F299,""))</x:f>
      </x:c>
      <x:c r="AF299" s="12" t="str">
        <x:f>IF(AND(P299="Assigned",OR(AD299="",AD299="Holding")),C299,IF(AND(B299="Own Shares",P299="Open"),G299,""))</x:f>
      </x:c>
      <x:c r="AG299" s="12" t="str">
        <x:f>IF(AND(B299="Own Shares",P299="Sold",S299&lt;&gt;""),(S299-G299)*F299-J299-K299,IF(AND(P299="Assigned",AD299="Sold",S299&lt;&gt;""),(S299-C299)*E299*100,""))</x:f>
      </x:c>
    </x:row>
    <x:row r="300">
      <x:c r="A300" s="11" t="n"/>
      <x:c r="B300" s="11" t="n"/>
      <x:c r="C300" s="12" t="n"/>
      <x:c r="D300" s="12" t="n"/>
      <x:c r="E300" s="11" t="n"/>
      <x:c r="F300" s="11" t="n"/>
      <x:c r="G300" s="12" t="n"/>
      <x:c r="H300" s="13" t="n"/>
      <x:c r="I300" s="13" t="n"/>
      <x:c r="J300" s="12" t="n"/>
      <x:c r="K300" s="12" t="n"/>
      <x:c r="L300" s="11" t="n"/>
      <x:c r="M300" s="12" t="n"/>
      <x:c r="N300" s="11" t="n"/>
      <x:c r="O300" s="12" t="n"/>
      <x:c r="P300" s="11" t="n"/>
      <x:c r="Q300" s="13" t="n"/>
      <x:c r="R300" s="12" t="n"/>
      <x:c r="S300" s="12" t="n"/>
      <x:c r="T300" s="11" t="n"/>
      <x:c r="U300" s="11" t="n"/>
      <x:c r="V300" s="12" t="str">
        <x:f>IF(OR(B300="Sell Cash-Secured Put",B300="Sell Covered Call"),D300*100*E300,"")</x:f>
      </x:c>
      <x:c r="W300" s="12" t="str">
        <x:f>IF(AND(B300="Sell Cash-Secured Put",P300="Open"),C300*100*E300,"")</x:f>
      </x:c>
      <x:c r="X300" s="14" t="str">
        <x:f>IF(AND(B300="Sell Cash-Secured Put",M300&lt;&gt;""),(M300-C300)/M300,"")</x:f>
      </x:c>
      <x:c r="Y300" s="12" t="str">
        <x:f>IF(B300="Sell Cash-Secured Put",C300-D300,IF(B300="Sell Covered Call",C300+D300,""))</x:f>
      </x:c>
      <x:c r="Z300" s="12" t="str">
        <x:f>IF(OR(P300&lt;&gt;"Open",O300=""),"",IF(B300="Sell Cash-Secured Put",MAX(C300-O300,0)*100*E300,IF(B300="Sell Covered Call",MAX(O300-C300,0)*100*E300,"")))</x:f>
      </x:c>
      <x:c r="AA300" s="12" t="str">
        <x:f>IF(P300&lt;&gt;"Open","",IF(OR(B300="Sell Cash-Secured Put",B300="Sell Covered Call"),V300-Z300-J300-K300,""))</x:f>
      </x:c>
      <x:c r="AB300" s="12" t="n">
        <x:f>IF(P300="Buy to Close",(D300-R300)*100*E300-J300-K300,IF(OR(P300="Assigned",P300="Expired Worthless",P300="Called Away"),V300-J300-K300,0))</x:f>
        <x:v>0</x:v>
      </x:c>
      <x:c r="AC300" s="12" t="str">
        <x:f>IF(AND(P300="Assigned",OR(AD300="",AD300="Holding"),O300&lt;&gt;""),(O300-C300)*100*E300,IF(AND(B300="Own Shares",P300="Open",O300&lt;&gt;""),(O300-G300)*F300,""))</x:f>
      </x:c>
      <x:c r="AD300" s="11" t="n"/>
      <x:c r="AE300" s="11" t="str">
        <x:f>IF(AND(P300="Assigned",OR(AD300="",AD300="Holding")),E300*100,IF(AND(B300="Own Shares",P300="Open"),F300,""))</x:f>
      </x:c>
      <x:c r="AF300" s="12" t="str">
        <x:f>IF(AND(P300="Assigned",OR(AD300="",AD300="Holding")),C300,IF(AND(B300="Own Shares",P300="Open"),G300,""))</x:f>
      </x:c>
      <x:c r="AG300" s="12" t="str">
        <x:f>IF(AND(B300="Own Shares",P300="Sold",S300&lt;&gt;""),(S300-G300)*F300-J300-K300,IF(AND(P300="Assigned",AD300="Sold",S300&lt;&gt;""),(S300-C300)*E300*100,""))</x:f>
      </x:c>
    </x:row>
    <x:row r="301">
      <x:c r="A301" s="11" t="n"/>
      <x:c r="B301" s="11" t="n"/>
      <x:c r="C301" s="12" t="n"/>
      <x:c r="D301" s="12" t="n"/>
      <x:c r="E301" s="11" t="n"/>
      <x:c r="F301" s="11" t="n"/>
      <x:c r="G301" s="12" t="n"/>
      <x:c r="H301" s="13" t="n"/>
      <x:c r="I301" s="13" t="n"/>
      <x:c r="J301" s="12" t="n"/>
      <x:c r="K301" s="12" t="n"/>
      <x:c r="L301" s="11" t="n"/>
      <x:c r="M301" s="12" t="n"/>
      <x:c r="N301" s="11" t="n"/>
      <x:c r="O301" s="12" t="n"/>
      <x:c r="P301" s="11" t="n"/>
      <x:c r="Q301" s="13" t="n"/>
      <x:c r="R301" s="12" t="n"/>
      <x:c r="S301" s="12" t="n"/>
      <x:c r="T301" s="11" t="n"/>
      <x:c r="U301" s="11" t="n"/>
      <x:c r="V301" s="12" t="str">
        <x:f>IF(OR(B301="Sell Cash-Secured Put",B301="Sell Covered Call"),D301*100*E301,"")</x:f>
      </x:c>
      <x:c r="W301" s="12" t="str">
        <x:f>IF(AND(B301="Sell Cash-Secured Put",P301="Open"),C301*100*E301,"")</x:f>
      </x:c>
      <x:c r="X301" s="14" t="str">
        <x:f>IF(AND(B301="Sell Cash-Secured Put",M301&lt;&gt;""),(M301-C301)/M301,"")</x:f>
      </x:c>
      <x:c r="Y301" s="12" t="str">
        <x:f>IF(B301="Sell Cash-Secured Put",C301-D301,IF(B301="Sell Covered Call",C301+D301,""))</x:f>
      </x:c>
      <x:c r="Z301" s="12" t="str">
        <x:f>IF(OR(P301&lt;&gt;"Open",O301=""),"",IF(B301="Sell Cash-Secured Put",MAX(C301-O301,0)*100*E301,IF(B301="Sell Covered Call",MAX(O301-C301,0)*100*E301,"")))</x:f>
      </x:c>
      <x:c r="AA301" s="12" t="str">
        <x:f>IF(P301&lt;&gt;"Open","",IF(OR(B301="Sell Cash-Secured Put",B301="Sell Covered Call"),V301-Z301-J301-K301,""))</x:f>
      </x:c>
      <x:c r="AB301" s="12" t="n">
        <x:f>IF(P301="Buy to Close",(D301-R301)*100*E301-J301-K301,IF(OR(P301="Assigned",P301="Expired Worthless",P301="Called Away"),V301-J301-K301,0))</x:f>
        <x:v>0</x:v>
      </x:c>
      <x:c r="AC301" s="12" t="str">
        <x:f>IF(AND(P301="Assigned",OR(AD301="",AD301="Holding"),O301&lt;&gt;""),(O301-C301)*100*E301,IF(AND(B301="Own Shares",P301="Open",O301&lt;&gt;""),(O301-G301)*F301,""))</x:f>
      </x:c>
      <x:c r="AD301" s="11" t="n"/>
      <x:c r="AE301" s="11" t="str">
        <x:f>IF(AND(P301="Assigned",OR(AD301="",AD301="Holding")),E301*100,IF(AND(B301="Own Shares",P301="Open"),F301,""))</x:f>
      </x:c>
      <x:c r="AF301" s="12" t="str">
        <x:f>IF(AND(P301="Assigned",OR(AD301="",AD301="Holding")),C301,IF(AND(B301="Own Shares",P301="Open"),G301,""))</x:f>
      </x:c>
      <x:c r="AG301" s="12" t="str">
        <x:f>IF(AND(B301="Own Shares",P301="Sold",S301&lt;&gt;""),(S301-G301)*F301-J301-K301,IF(AND(P301="Assigned",AD301="Sold",S301&lt;&gt;""),(S301-C301)*E301*100,""))</x:f>
      </x:c>
    </x:row>
    <x:row r="302">
      <x:c r="A302" s="11" t="n"/>
      <x:c r="B302" s="11" t="n"/>
      <x:c r="C302" s="12" t="n"/>
      <x:c r="D302" s="12" t="n"/>
      <x:c r="E302" s="11" t="n"/>
      <x:c r="F302" s="11" t="n"/>
      <x:c r="G302" s="12" t="n"/>
      <x:c r="H302" s="13" t="n"/>
      <x:c r="I302" s="13" t="n"/>
      <x:c r="J302" s="12" t="n"/>
      <x:c r="K302" s="12" t="n"/>
      <x:c r="L302" s="11" t="n"/>
      <x:c r="M302" s="12" t="n"/>
      <x:c r="N302" s="11" t="n"/>
      <x:c r="O302" s="12" t="n"/>
      <x:c r="P302" s="11" t="n"/>
      <x:c r="Q302" s="13" t="n"/>
      <x:c r="R302" s="12" t="n"/>
      <x:c r="S302" s="12" t="n"/>
      <x:c r="T302" s="11" t="n"/>
      <x:c r="U302" s="11" t="n"/>
      <x:c r="V302" s="12" t="str">
        <x:f>IF(OR(B302="Sell Cash-Secured Put",B302="Sell Covered Call"),D302*100*E302,"")</x:f>
      </x:c>
      <x:c r="W302" s="12" t="str">
        <x:f>IF(AND(B302="Sell Cash-Secured Put",P302="Open"),C302*100*E302,"")</x:f>
      </x:c>
      <x:c r="X302" s="14" t="str">
        <x:f>IF(AND(B302="Sell Cash-Secured Put",M302&lt;&gt;""),(M302-C302)/M302,"")</x:f>
      </x:c>
      <x:c r="Y302" s="12" t="str">
        <x:f>IF(B302="Sell Cash-Secured Put",C302-D302,IF(B302="Sell Covered Call",C302+D302,""))</x:f>
      </x:c>
      <x:c r="Z302" s="12" t="str">
        <x:f>IF(OR(P302&lt;&gt;"Open",O302=""),"",IF(B302="Sell Cash-Secured Put",MAX(C302-O302,0)*100*E302,IF(B302="Sell Covered Call",MAX(O302-C302,0)*100*E302,"")))</x:f>
      </x:c>
      <x:c r="AA302" s="12" t="str">
        <x:f>IF(P302&lt;&gt;"Open","",IF(OR(B302="Sell Cash-Secured Put",B302="Sell Covered Call"),V302-Z302-J302-K302,""))</x:f>
      </x:c>
      <x:c r="AB302" s="12" t="n">
        <x:f>IF(P302="Buy to Close",(D302-R302)*100*E302-J302-K302,IF(OR(P302="Assigned",P302="Expired Worthless",P302="Called Away"),V302-J302-K302,0))</x:f>
        <x:v>0</x:v>
      </x:c>
      <x:c r="AC302" s="12" t="str">
        <x:f>IF(AND(P302="Assigned",OR(AD302="",AD302="Holding"),O302&lt;&gt;""),(O302-C302)*100*E302,IF(AND(B302="Own Shares",P302="Open",O302&lt;&gt;""),(O302-G302)*F302,""))</x:f>
      </x:c>
      <x:c r="AD302" s="11" t="n"/>
      <x:c r="AE302" s="11" t="str">
        <x:f>IF(AND(P302="Assigned",OR(AD302="",AD302="Holding")),E302*100,IF(AND(B302="Own Shares",P302="Open"),F302,""))</x:f>
      </x:c>
      <x:c r="AF302" s="12" t="str">
        <x:f>IF(AND(P302="Assigned",OR(AD302="",AD302="Holding")),C302,IF(AND(B302="Own Shares",P302="Open"),G302,""))</x:f>
      </x:c>
      <x:c r="AG302" s="12" t="str">
        <x:f>IF(AND(B302="Own Shares",P302="Sold",S302&lt;&gt;""),(S302-G302)*F302-J302-K302,IF(AND(P302="Assigned",AD302="Sold",S302&lt;&gt;""),(S302-C302)*E302*100,""))</x:f>
      </x:c>
    </x:row>
    <x:row r="303">
      <x:c r="A303" s="11" t="n"/>
      <x:c r="B303" s="11" t="n"/>
      <x:c r="C303" s="12" t="n"/>
      <x:c r="D303" s="12" t="n"/>
      <x:c r="E303" s="11" t="n"/>
      <x:c r="F303" s="11" t="n"/>
      <x:c r="G303" s="12" t="n"/>
      <x:c r="H303" s="13" t="n"/>
      <x:c r="I303" s="13" t="n"/>
      <x:c r="J303" s="12" t="n"/>
      <x:c r="K303" s="12" t="n"/>
      <x:c r="L303" s="11" t="n"/>
      <x:c r="M303" s="12" t="n"/>
      <x:c r="N303" s="11" t="n"/>
      <x:c r="O303" s="12" t="n"/>
      <x:c r="P303" s="11" t="n"/>
      <x:c r="Q303" s="13" t="n"/>
      <x:c r="R303" s="12" t="n"/>
      <x:c r="S303" s="12" t="n"/>
      <x:c r="T303" s="11" t="n"/>
      <x:c r="U303" s="11" t="n"/>
      <x:c r="V303" s="12" t="str">
        <x:f>IF(OR(B303="Sell Cash-Secured Put",B303="Sell Covered Call"),D303*100*E303,"")</x:f>
      </x:c>
      <x:c r="W303" s="12" t="str">
        <x:f>IF(AND(B303="Sell Cash-Secured Put",P303="Open"),C303*100*E303,"")</x:f>
      </x:c>
      <x:c r="X303" s="14" t="str">
        <x:f>IF(AND(B303="Sell Cash-Secured Put",M303&lt;&gt;""),(M303-C303)/M303,"")</x:f>
      </x:c>
      <x:c r="Y303" s="12" t="str">
        <x:f>IF(B303="Sell Cash-Secured Put",C303-D303,IF(B303="Sell Covered Call",C303+D303,""))</x:f>
      </x:c>
      <x:c r="Z303" s="12" t="str">
        <x:f>IF(OR(P303&lt;&gt;"Open",O303=""),"",IF(B303="Sell Cash-Secured Put",MAX(C303-O303,0)*100*E303,IF(B303="Sell Covered Call",MAX(O303-C303,0)*100*E303,"")))</x:f>
      </x:c>
      <x:c r="AA303" s="12" t="str">
        <x:f>IF(P303&lt;&gt;"Open","",IF(OR(B303="Sell Cash-Secured Put",B303="Sell Covered Call"),V303-Z303-J303-K303,""))</x:f>
      </x:c>
      <x:c r="AB303" s="12" t="n">
        <x:f>IF(P303="Buy to Close",(D303-R303)*100*E303-J303-K303,IF(OR(P303="Assigned",P303="Expired Worthless",P303="Called Away"),V303-J303-K303,0))</x:f>
        <x:v>0</x:v>
      </x:c>
      <x:c r="AC303" s="12" t="str">
        <x:f>IF(AND(P303="Assigned",OR(AD303="",AD303="Holding"),O303&lt;&gt;""),(O303-C303)*100*E303,IF(AND(B303="Own Shares",P303="Open",O303&lt;&gt;""),(O303-G303)*F303,""))</x:f>
      </x:c>
      <x:c r="AD303" s="11" t="n"/>
      <x:c r="AE303" s="11" t="str">
        <x:f>IF(AND(P303="Assigned",OR(AD303="",AD303="Holding")),E303*100,IF(AND(B303="Own Shares",P303="Open"),F303,""))</x:f>
      </x:c>
      <x:c r="AF303" s="12" t="str">
        <x:f>IF(AND(P303="Assigned",OR(AD303="",AD303="Holding")),C303,IF(AND(B303="Own Shares",P303="Open"),G303,""))</x:f>
      </x:c>
      <x:c r="AG303" s="12" t="str">
        <x:f>IF(AND(B303="Own Shares",P303="Sold",S303&lt;&gt;""),(S303-G303)*F303-J303-K303,IF(AND(P303="Assigned",AD303="Sold",S303&lt;&gt;""),(S303-C303)*E303*100,""))</x:f>
      </x:c>
    </x:row>
    <x:row r="304">
      <x:c r="A304" s="11" t="n"/>
      <x:c r="B304" s="11" t="n"/>
      <x:c r="C304" s="12" t="n"/>
      <x:c r="D304" s="12" t="n"/>
      <x:c r="E304" s="11" t="n"/>
      <x:c r="F304" s="11" t="n"/>
      <x:c r="G304" s="12" t="n"/>
      <x:c r="H304" s="13" t="n"/>
      <x:c r="I304" s="13" t="n"/>
      <x:c r="J304" s="12" t="n"/>
      <x:c r="K304" s="12" t="n"/>
      <x:c r="L304" s="11" t="n"/>
      <x:c r="M304" s="12" t="n"/>
      <x:c r="N304" s="11" t="n"/>
      <x:c r="O304" s="12" t="n"/>
      <x:c r="P304" s="11" t="n"/>
      <x:c r="Q304" s="13" t="n"/>
      <x:c r="R304" s="12" t="n"/>
      <x:c r="S304" s="12" t="n"/>
      <x:c r="T304" s="11" t="n"/>
      <x:c r="U304" s="11" t="n"/>
      <x:c r="V304" s="12" t="str">
        <x:f>IF(OR(B304="Sell Cash-Secured Put",B304="Sell Covered Call"),D304*100*E304,"")</x:f>
      </x:c>
      <x:c r="W304" s="12" t="str">
        <x:f>IF(AND(B304="Sell Cash-Secured Put",P304="Open"),C304*100*E304,"")</x:f>
      </x:c>
      <x:c r="X304" s="14" t="str">
        <x:f>IF(AND(B304="Sell Cash-Secured Put",M304&lt;&gt;""),(M304-C304)/M304,"")</x:f>
      </x:c>
      <x:c r="Y304" s="12" t="str">
        <x:f>IF(B304="Sell Cash-Secured Put",C304-D304,IF(B304="Sell Covered Call",C304+D304,""))</x:f>
      </x:c>
      <x:c r="Z304" s="12" t="str">
        <x:f>IF(OR(P304&lt;&gt;"Open",O304=""),"",IF(B304="Sell Cash-Secured Put",MAX(C304-O304,0)*100*E304,IF(B304="Sell Covered Call",MAX(O304-C304,0)*100*E304,"")))</x:f>
      </x:c>
      <x:c r="AA304" s="12" t="str">
        <x:f>IF(P304&lt;&gt;"Open","",IF(OR(B304="Sell Cash-Secured Put",B304="Sell Covered Call"),V304-Z304-J304-K304,""))</x:f>
      </x:c>
      <x:c r="AB304" s="12" t="n">
        <x:f>IF(P304="Buy to Close",(D304-R304)*100*E304-J304-K304,IF(OR(P304="Assigned",P304="Expired Worthless",P304="Called Away"),V304-J304-K304,0))</x:f>
        <x:v>0</x:v>
      </x:c>
      <x:c r="AC304" s="12" t="str">
        <x:f>IF(AND(P304="Assigned",OR(AD304="",AD304="Holding"),O304&lt;&gt;""),(O304-C304)*100*E304,IF(AND(B304="Own Shares",P304="Open",O304&lt;&gt;""),(O304-G304)*F304,""))</x:f>
      </x:c>
      <x:c r="AD304" s="11" t="n"/>
      <x:c r="AE304" s="11" t="str">
        <x:f>IF(AND(P304="Assigned",OR(AD304="",AD304="Holding")),E304*100,IF(AND(B304="Own Shares",P304="Open"),F304,""))</x:f>
      </x:c>
      <x:c r="AF304" s="12" t="str">
        <x:f>IF(AND(P304="Assigned",OR(AD304="",AD304="Holding")),C304,IF(AND(B304="Own Shares",P304="Open"),G304,""))</x:f>
      </x:c>
      <x:c r="AG304" s="12" t="str">
        <x:f>IF(AND(B304="Own Shares",P304="Sold",S304&lt;&gt;""),(S304-G304)*F304-J304-K304,IF(AND(P304="Assigned",AD304="Sold",S304&lt;&gt;""),(S304-C304)*E304*100,""))</x:f>
      </x:c>
    </x:row>
    <x:row r="305">
      <x:c r="A305" s="11" t="n"/>
      <x:c r="B305" s="11" t="n"/>
      <x:c r="C305" s="12" t="n"/>
      <x:c r="D305" s="12" t="n"/>
      <x:c r="E305" s="11" t="n"/>
      <x:c r="F305" s="11" t="n"/>
      <x:c r="G305" s="12" t="n"/>
      <x:c r="H305" s="13" t="n"/>
      <x:c r="I305" s="13" t="n"/>
      <x:c r="J305" s="12" t="n"/>
      <x:c r="K305" s="12" t="n"/>
      <x:c r="L305" s="11" t="n"/>
      <x:c r="M305" s="12" t="n"/>
      <x:c r="N305" s="11" t="n"/>
      <x:c r="O305" s="12" t="n"/>
      <x:c r="P305" s="11" t="n"/>
      <x:c r="Q305" s="13" t="n"/>
      <x:c r="R305" s="12" t="n"/>
      <x:c r="S305" s="12" t="n"/>
      <x:c r="T305" s="11" t="n"/>
      <x:c r="U305" s="11" t="n"/>
      <x:c r="V305" s="12" t="str">
        <x:f>IF(OR(B305="Sell Cash-Secured Put",B305="Sell Covered Call"),D305*100*E305,"")</x:f>
      </x:c>
      <x:c r="W305" s="12" t="str">
        <x:f>IF(AND(B305="Sell Cash-Secured Put",P305="Open"),C305*100*E305,"")</x:f>
      </x:c>
      <x:c r="X305" s="14" t="str">
        <x:f>IF(AND(B305="Sell Cash-Secured Put",M305&lt;&gt;""),(M305-C305)/M305,"")</x:f>
      </x:c>
      <x:c r="Y305" s="12" t="str">
        <x:f>IF(B305="Sell Cash-Secured Put",C305-D305,IF(B305="Sell Covered Call",C305+D305,""))</x:f>
      </x:c>
      <x:c r="Z305" s="12" t="str">
        <x:f>IF(OR(P305&lt;&gt;"Open",O305=""),"",IF(B305="Sell Cash-Secured Put",MAX(C305-O305,0)*100*E305,IF(B305="Sell Covered Call",MAX(O305-C305,0)*100*E305,"")))</x:f>
      </x:c>
      <x:c r="AA305" s="12" t="str">
        <x:f>IF(P305&lt;&gt;"Open","",IF(OR(B305="Sell Cash-Secured Put",B305="Sell Covered Call"),V305-Z305-J305-K305,""))</x:f>
      </x:c>
      <x:c r="AB305" s="12" t="n">
        <x:f>IF(P305="Buy to Close",(D305-R305)*100*E305-J305-K305,IF(OR(P305="Assigned",P305="Expired Worthless",P305="Called Away"),V305-J305-K305,0))</x:f>
        <x:v>0</x:v>
      </x:c>
      <x:c r="AC305" s="12" t="str">
        <x:f>IF(AND(P305="Assigned",OR(AD305="",AD305="Holding"),O305&lt;&gt;""),(O305-C305)*100*E305,IF(AND(B305="Own Shares",P305="Open",O305&lt;&gt;""),(O305-G305)*F305,""))</x:f>
      </x:c>
      <x:c r="AD305" s="11" t="n"/>
      <x:c r="AE305" s="11" t="str">
        <x:f>IF(AND(P305="Assigned",OR(AD305="",AD305="Holding")),E305*100,IF(AND(B305="Own Shares",P305="Open"),F305,""))</x:f>
      </x:c>
      <x:c r="AF305" s="12" t="str">
        <x:f>IF(AND(P305="Assigned",OR(AD305="",AD305="Holding")),C305,IF(AND(B305="Own Shares",P305="Open"),G305,""))</x:f>
      </x:c>
      <x:c r="AG305" s="12" t="str">
        <x:f>IF(AND(B305="Own Shares",P305="Sold",S305&lt;&gt;""),(S305-G305)*F305-J305-K305,IF(AND(P305="Assigned",AD305="Sold",S305&lt;&gt;""),(S305-C305)*E305*100,""))</x:f>
      </x:c>
    </x:row>
    <x:row r="306">
      <x:c r="A306" s="11" t="n"/>
      <x:c r="B306" s="11" t="n"/>
      <x:c r="C306" s="12" t="n"/>
      <x:c r="D306" s="12" t="n"/>
      <x:c r="E306" s="11" t="n"/>
      <x:c r="F306" s="11" t="n"/>
      <x:c r="G306" s="12" t="n"/>
      <x:c r="H306" s="13" t="n"/>
      <x:c r="I306" s="13" t="n"/>
      <x:c r="J306" s="12" t="n"/>
      <x:c r="K306" s="12" t="n"/>
      <x:c r="L306" s="11" t="n"/>
      <x:c r="M306" s="12" t="n"/>
      <x:c r="N306" s="11" t="n"/>
      <x:c r="O306" s="12" t="n"/>
      <x:c r="P306" s="11" t="n"/>
      <x:c r="Q306" s="13" t="n"/>
      <x:c r="R306" s="12" t="n"/>
      <x:c r="S306" s="12" t="n"/>
      <x:c r="T306" s="11" t="n"/>
      <x:c r="U306" s="11" t="n"/>
      <x:c r="V306" s="12" t="str">
        <x:f>IF(OR(B306="Sell Cash-Secured Put",B306="Sell Covered Call"),D306*100*E306,"")</x:f>
      </x:c>
      <x:c r="W306" s="12" t="str">
        <x:f>IF(AND(B306="Sell Cash-Secured Put",P306="Open"),C306*100*E306,"")</x:f>
      </x:c>
      <x:c r="X306" s="14" t="str">
        <x:f>IF(AND(B306="Sell Cash-Secured Put",M306&lt;&gt;""),(M306-C306)/M306,"")</x:f>
      </x:c>
      <x:c r="Y306" s="12" t="str">
        <x:f>IF(B306="Sell Cash-Secured Put",C306-D306,IF(B306="Sell Covered Call",C306+D306,""))</x:f>
      </x:c>
      <x:c r="Z306" s="12" t="str">
        <x:f>IF(OR(P306&lt;&gt;"Open",O306=""),"",IF(B306="Sell Cash-Secured Put",MAX(C306-O306,0)*100*E306,IF(B306="Sell Covered Call",MAX(O306-C306,0)*100*E306,"")))</x:f>
      </x:c>
      <x:c r="AA306" s="12" t="str">
        <x:f>IF(P306&lt;&gt;"Open","",IF(OR(B306="Sell Cash-Secured Put",B306="Sell Covered Call"),V306-Z306-J306-K306,""))</x:f>
      </x:c>
      <x:c r="AB306" s="12" t="n">
        <x:f>IF(P306="Buy to Close",(D306-R306)*100*E306-J306-K306,IF(OR(P306="Assigned",P306="Expired Worthless",P306="Called Away"),V306-J306-K306,0))</x:f>
        <x:v>0</x:v>
      </x:c>
      <x:c r="AC306" s="12" t="str">
        <x:f>IF(AND(P306="Assigned",OR(AD306="",AD306="Holding"),O306&lt;&gt;""),(O306-C306)*100*E306,IF(AND(B306="Own Shares",P306="Open",O306&lt;&gt;""),(O306-G306)*F306,""))</x:f>
      </x:c>
      <x:c r="AD306" s="11" t="n"/>
      <x:c r="AE306" s="11" t="str">
        <x:f>IF(AND(P306="Assigned",OR(AD306="",AD306="Holding")),E306*100,IF(AND(B306="Own Shares",P306="Open"),F306,""))</x:f>
      </x:c>
      <x:c r="AF306" s="12" t="str">
        <x:f>IF(AND(P306="Assigned",OR(AD306="",AD306="Holding")),C306,IF(AND(B306="Own Shares",P306="Open"),G306,""))</x:f>
      </x:c>
      <x:c r="AG306" s="12" t="str">
        <x:f>IF(AND(B306="Own Shares",P306="Sold",S306&lt;&gt;""),(S306-G306)*F306-J306-K306,IF(AND(P306="Assigned",AD306="Sold",S306&lt;&gt;""),(S306-C306)*E306*100,""))</x:f>
      </x:c>
    </x:row>
    <x:row r="307">
      <x:c r="A307" s="11" t="n"/>
      <x:c r="B307" s="11" t="n"/>
      <x:c r="C307" s="12" t="n"/>
      <x:c r="D307" s="12" t="n"/>
      <x:c r="E307" s="11" t="n"/>
      <x:c r="F307" s="11" t="n"/>
      <x:c r="G307" s="12" t="n"/>
      <x:c r="H307" s="13" t="n"/>
      <x:c r="I307" s="13" t="n"/>
      <x:c r="J307" s="12" t="n"/>
      <x:c r="K307" s="12" t="n"/>
      <x:c r="L307" s="11" t="n"/>
      <x:c r="M307" s="12" t="n"/>
      <x:c r="N307" s="11" t="n"/>
      <x:c r="O307" s="12" t="n"/>
      <x:c r="P307" s="11" t="n"/>
      <x:c r="Q307" s="13" t="n"/>
      <x:c r="R307" s="12" t="n"/>
      <x:c r="S307" s="12" t="n"/>
      <x:c r="T307" s="11" t="n"/>
      <x:c r="U307" s="11" t="n"/>
      <x:c r="V307" s="12" t="str">
        <x:f>IF(OR(B307="Sell Cash-Secured Put",B307="Sell Covered Call"),D307*100*E307,"")</x:f>
      </x:c>
      <x:c r="W307" s="12" t="str">
        <x:f>IF(AND(B307="Sell Cash-Secured Put",P307="Open"),C307*100*E307,"")</x:f>
      </x:c>
      <x:c r="X307" s="14" t="str">
        <x:f>IF(AND(B307="Sell Cash-Secured Put",M307&lt;&gt;""),(M307-C307)/M307,"")</x:f>
      </x:c>
      <x:c r="Y307" s="12" t="str">
        <x:f>IF(B307="Sell Cash-Secured Put",C307-D307,IF(B307="Sell Covered Call",C307+D307,""))</x:f>
      </x:c>
      <x:c r="Z307" s="12" t="str">
        <x:f>IF(OR(P307&lt;&gt;"Open",O307=""),"",IF(B307="Sell Cash-Secured Put",MAX(C307-O307,0)*100*E307,IF(B307="Sell Covered Call",MAX(O307-C307,0)*100*E307,"")))</x:f>
      </x:c>
      <x:c r="AA307" s="12" t="str">
        <x:f>IF(P307&lt;&gt;"Open","",IF(OR(B307="Sell Cash-Secured Put",B307="Sell Covered Call"),V307-Z307-J307-K307,""))</x:f>
      </x:c>
      <x:c r="AB307" s="12" t="n">
        <x:f>IF(P307="Buy to Close",(D307-R307)*100*E307-J307-K307,IF(OR(P307="Assigned",P307="Expired Worthless",P307="Called Away"),V307-J307-K307,0))</x:f>
        <x:v>0</x:v>
      </x:c>
      <x:c r="AC307" s="12" t="str">
        <x:f>IF(AND(P307="Assigned",OR(AD307="",AD307="Holding"),O307&lt;&gt;""),(O307-C307)*100*E307,IF(AND(B307="Own Shares",P307="Open",O307&lt;&gt;""),(O307-G307)*F307,""))</x:f>
      </x:c>
      <x:c r="AD307" s="11" t="n"/>
      <x:c r="AE307" s="11" t="str">
        <x:f>IF(AND(P307="Assigned",OR(AD307="",AD307="Holding")),E307*100,IF(AND(B307="Own Shares",P307="Open"),F307,""))</x:f>
      </x:c>
      <x:c r="AF307" s="12" t="str">
        <x:f>IF(AND(P307="Assigned",OR(AD307="",AD307="Holding")),C307,IF(AND(B307="Own Shares",P307="Open"),G307,""))</x:f>
      </x:c>
      <x:c r="AG307" s="12" t="str">
        <x:f>IF(AND(B307="Own Shares",P307="Sold",S307&lt;&gt;""),(S307-G307)*F307-J307-K307,IF(AND(P307="Assigned",AD307="Sold",S307&lt;&gt;""),(S307-C307)*E307*100,""))</x:f>
      </x:c>
    </x:row>
    <x:row r="308">
      <x:c r="A308" s="11" t="n"/>
      <x:c r="B308" s="11" t="n"/>
      <x:c r="C308" s="12" t="n"/>
      <x:c r="D308" s="12" t="n"/>
      <x:c r="E308" s="11" t="n"/>
      <x:c r="F308" s="11" t="n"/>
      <x:c r="G308" s="12" t="n"/>
      <x:c r="H308" s="13" t="n"/>
      <x:c r="I308" s="13" t="n"/>
      <x:c r="J308" s="12" t="n"/>
      <x:c r="K308" s="12" t="n"/>
      <x:c r="L308" s="11" t="n"/>
      <x:c r="M308" s="12" t="n"/>
      <x:c r="N308" s="11" t="n"/>
      <x:c r="O308" s="12" t="n"/>
      <x:c r="P308" s="11" t="n"/>
      <x:c r="Q308" s="13" t="n"/>
      <x:c r="R308" s="12" t="n"/>
      <x:c r="S308" s="12" t="n"/>
      <x:c r="T308" s="11" t="n"/>
      <x:c r="U308" s="11" t="n"/>
      <x:c r="V308" s="12" t="str">
        <x:f>IF(OR(B308="Sell Cash-Secured Put",B308="Sell Covered Call"),D308*100*E308,"")</x:f>
      </x:c>
      <x:c r="W308" s="12" t="str">
        <x:f>IF(AND(B308="Sell Cash-Secured Put",P308="Open"),C308*100*E308,"")</x:f>
      </x:c>
      <x:c r="X308" s="14" t="str">
        <x:f>IF(AND(B308="Sell Cash-Secured Put",M308&lt;&gt;""),(M308-C308)/M308,"")</x:f>
      </x:c>
      <x:c r="Y308" s="12" t="str">
        <x:f>IF(B308="Sell Cash-Secured Put",C308-D308,IF(B308="Sell Covered Call",C308+D308,""))</x:f>
      </x:c>
      <x:c r="Z308" s="12" t="str">
        <x:f>IF(OR(P308&lt;&gt;"Open",O308=""),"",IF(B308="Sell Cash-Secured Put",MAX(C308-O308,0)*100*E308,IF(B308="Sell Covered Call",MAX(O308-C308,0)*100*E308,"")))</x:f>
      </x:c>
      <x:c r="AA308" s="12" t="str">
        <x:f>IF(P308&lt;&gt;"Open","",IF(OR(B308="Sell Cash-Secured Put",B308="Sell Covered Call"),V308-Z308-J308-K308,""))</x:f>
      </x:c>
      <x:c r="AB308" s="12" t="n">
        <x:f>IF(P308="Buy to Close",(D308-R308)*100*E308-J308-K308,IF(OR(P308="Assigned",P308="Expired Worthless",P308="Called Away"),V308-J308-K308,0))</x:f>
        <x:v>0</x:v>
      </x:c>
      <x:c r="AC308" s="12" t="str">
        <x:f>IF(AND(P308="Assigned",OR(AD308="",AD308="Holding"),O308&lt;&gt;""),(O308-C308)*100*E308,IF(AND(B308="Own Shares",P308="Open",O308&lt;&gt;""),(O308-G308)*F308,""))</x:f>
      </x:c>
      <x:c r="AD308" s="11" t="n"/>
      <x:c r="AE308" s="11" t="str">
        <x:f>IF(AND(P308="Assigned",OR(AD308="",AD308="Holding")),E308*100,IF(AND(B308="Own Shares",P308="Open"),F308,""))</x:f>
      </x:c>
      <x:c r="AF308" s="12" t="str">
        <x:f>IF(AND(P308="Assigned",OR(AD308="",AD308="Holding")),C308,IF(AND(B308="Own Shares",P308="Open"),G308,""))</x:f>
      </x:c>
      <x:c r="AG308" s="12" t="str">
        <x:f>IF(AND(B308="Own Shares",P308="Sold",S308&lt;&gt;""),(S308-G308)*F308-J308-K308,IF(AND(P308="Assigned",AD308="Sold",S308&lt;&gt;""),(S308-C308)*E308*100,""))</x:f>
      </x:c>
    </x:row>
    <x:row r="309">
      <x:c r="A309" s="11" t="n"/>
      <x:c r="B309" s="11" t="n"/>
      <x:c r="C309" s="12" t="n"/>
      <x:c r="D309" s="12" t="n"/>
      <x:c r="E309" s="11" t="n"/>
      <x:c r="F309" s="11" t="n"/>
      <x:c r="G309" s="12" t="n"/>
      <x:c r="H309" s="13" t="n"/>
      <x:c r="I309" s="13" t="n"/>
      <x:c r="J309" s="12" t="n"/>
      <x:c r="K309" s="12" t="n"/>
      <x:c r="L309" s="11" t="n"/>
      <x:c r="M309" s="12" t="n"/>
      <x:c r="N309" s="11" t="n"/>
      <x:c r="O309" s="12" t="n"/>
      <x:c r="P309" s="11" t="n"/>
      <x:c r="Q309" s="13" t="n"/>
      <x:c r="R309" s="12" t="n"/>
      <x:c r="S309" s="12" t="n"/>
      <x:c r="T309" s="11" t="n"/>
      <x:c r="U309" s="11" t="n"/>
      <x:c r="V309" s="12" t="str">
        <x:f>IF(OR(B309="Sell Cash-Secured Put",B309="Sell Covered Call"),D309*100*E309,"")</x:f>
      </x:c>
      <x:c r="W309" s="12" t="str">
        <x:f>IF(AND(B309="Sell Cash-Secured Put",P309="Open"),C309*100*E309,"")</x:f>
      </x:c>
      <x:c r="X309" s="14" t="str">
        <x:f>IF(AND(B309="Sell Cash-Secured Put",M309&lt;&gt;""),(M309-C309)/M309,"")</x:f>
      </x:c>
      <x:c r="Y309" s="12" t="str">
        <x:f>IF(B309="Sell Cash-Secured Put",C309-D309,IF(B309="Sell Covered Call",C309+D309,""))</x:f>
      </x:c>
      <x:c r="Z309" s="12" t="str">
        <x:f>IF(OR(P309&lt;&gt;"Open",O309=""),"",IF(B309="Sell Cash-Secured Put",MAX(C309-O309,0)*100*E309,IF(B309="Sell Covered Call",MAX(O309-C309,0)*100*E309,"")))</x:f>
      </x:c>
      <x:c r="AA309" s="12" t="str">
        <x:f>IF(P309&lt;&gt;"Open","",IF(OR(B309="Sell Cash-Secured Put",B309="Sell Covered Call"),V309-Z309-J309-K309,""))</x:f>
      </x:c>
      <x:c r="AB309" s="12" t="n">
        <x:f>IF(P309="Buy to Close",(D309-R309)*100*E309-J309-K309,IF(OR(P309="Assigned",P309="Expired Worthless",P309="Called Away"),V309-J309-K309,0))</x:f>
        <x:v>0</x:v>
      </x:c>
      <x:c r="AC309" s="12" t="str">
        <x:f>IF(AND(P309="Assigned",OR(AD309="",AD309="Holding"),O309&lt;&gt;""),(O309-C309)*100*E309,IF(AND(B309="Own Shares",P309="Open",O309&lt;&gt;""),(O309-G309)*F309,""))</x:f>
      </x:c>
      <x:c r="AD309" s="11" t="n"/>
      <x:c r="AE309" s="11" t="str">
        <x:f>IF(AND(P309="Assigned",OR(AD309="",AD309="Holding")),E309*100,IF(AND(B309="Own Shares",P309="Open"),F309,""))</x:f>
      </x:c>
      <x:c r="AF309" s="12" t="str">
        <x:f>IF(AND(P309="Assigned",OR(AD309="",AD309="Holding")),C309,IF(AND(B309="Own Shares",P309="Open"),G309,""))</x:f>
      </x:c>
      <x:c r="AG309" s="12" t="str">
        <x:f>IF(AND(B309="Own Shares",P309="Sold",S309&lt;&gt;""),(S309-G309)*F309-J309-K309,IF(AND(P309="Assigned",AD309="Sold",S309&lt;&gt;""),(S309-C309)*E309*100,""))</x:f>
      </x:c>
    </x:row>
    <x:row r="310">
      <x:c r="A310" s="11" t="n"/>
      <x:c r="B310" s="11" t="n"/>
      <x:c r="C310" s="12" t="n"/>
      <x:c r="D310" s="12" t="n"/>
      <x:c r="E310" s="11" t="n"/>
      <x:c r="F310" s="11" t="n"/>
      <x:c r="G310" s="12" t="n"/>
      <x:c r="H310" s="13" t="n"/>
      <x:c r="I310" s="13" t="n"/>
      <x:c r="J310" s="12" t="n"/>
      <x:c r="K310" s="12" t="n"/>
      <x:c r="L310" s="11" t="n"/>
      <x:c r="M310" s="12" t="n"/>
      <x:c r="N310" s="11" t="n"/>
      <x:c r="O310" s="12" t="n"/>
      <x:c r="P310" s="11" t="n"/>
      <x:c r="Q310" s="13" t="n"/>
      <x:c r="R310" s="12" t="n"/>
      <x:c r="S310" s="12" t="n"/>
      <x:c r="T310" s="11" t="n"/>
      <x:c r="U310" s="11" t="n"/>
      <x:c r="V310" s="12" t="str">
        <x:f>IF(OR(B310="Sell Cash-Secured Put",B310="Sell Covered Call"),D310*100*E310,"")</x:f>
      </x:c>
      <x:c r="W310" s="12" t="str">
        <x:f>IF(AND(B310="Sell Cash-Secured Put",P310="Open"),C310*100*E310,"")</x:f>
      </x:c>
      <x:c r="X310" s="14" t="str">
        <x:f>IF(AND(B310="Sell Cash-Secured Put",M310&lt;&gt;""),(M310-C310)/M310,"")</x:f>
      </x:c>
      <x:c r="Y310" s="12" t="str">
        <x:f>IF(B310="Sell Cash-Secured Put",C310-D310,IF(B310="Sell Covered Call",C310+D310,""))</x:f>
      </x:c>
      <x:c r="Z310" s="12" t="str">
        <x:f>IF(OR(P310&lt;&gt;"Open",O310=""),"",IF(B310="Sell Cash-Secured Put",MAX(C310-O310,0)*100*E310,IF(B310="Sell Covered Call",MAX(O310-C310,0)*100*E310,"")))</x:f>
      </x:c>
      <x:c r="AA310" s="12" t="str">
        <x:f>IF(P310&lt;&gt;"Open","",IF(OR(B310="Sell Cash-Secured Put",B310="Sell Covered Call"),V310-Z310-J310-K310,""))</x:f>
      </x:c>
      <x:c r="AB310" s="12" t="n">
        <x:f>IF(P310="Buy to Close",(D310-R310)*100*E310-J310-K310,IF(OR(P310="Assigned",P310="Expired Worthless",P310="Called Away"),V310-J310-K310,0))</x:f>
        <x:v>0</x:v>
      </x:c>
      <x:c r="AC310" s="12" t="str">
        <x:f>IF(AND(P310="Assigned",OR(AD310="",AD310="Holding"),O310&lt;&gt;""),(O310-C310)*100*E310,IF(AND(B310="Own Shares",P310="Open",O310&lt;&gt;""),(O310-G310)*F310,""))</x:f>
      </x:c>
      <x:c r="AD310" s="11" t="n"/>
      <x:c r="AE310" s="11" t="str">
        <x:f>IF(AND(P310="Assigned",OR(AD310="",AD310="Holding")),E310*100,IF(AND(B310="Own Shares",P310="Open"),F310,""))</x:f>
      </x:c>
      <x:c r="AF310" s="12" t="str">
        <x:f>IF(AND(P310="Assigned",OR(AD310="",AD310="Holding")),C310,IF(AND(B310="Own Shares",P310="Open"),G310,""))</x:f>
      </x:c>
      <x:c r="AG310" s="12" t="str">
        <x:f>IF(AND(B310="Own Shares",P310="Sold",S310&lt;&gt;""),(S310-G310)*F310-J310-K310,IF(AND(P310="Assigned",AD310="Sold",S310&lt;&gt;""),(S310-C310)*E310*100,""))</x:f>
      </x:c>
    </x:row>
    <x:row r="311">
      <x:c r="A311" s="11" t="n"/>
      <x:c r="B311" s="11" t="n"/>
      <x:c r="C311" s="12" t="n"/>
      <x:c r="D311" s="12" t="n"/>
      <x:c r="E311" s="11" t="n"/>
      <x:c r="F311" s="11" t="n"/>
      <x:c r="G311" s="12" t="n"/>
      <x:c r="H311" s="13" t="n"/>
      <x:c r="I311" s="13" t="n"/>
      <x:c r="J311" s="12" t="n"/>
      <x:c r="K311" s="12" t="n"/>
      <x:c r="L311" s="11" t="n"/>
      <x:c r="M311" s="12" t="n"/>
      <x:c r="N311" s="11" t="n"/>
      <x:c r="O311" s="12" t="n"/>
      <x:c r="P311" s="11" t="n"/>
      <x:c r="Q311" s="13" t="n"/>
      <x:c r="R311" s="12" t="n"/>
      <x:c r="S311" s="12" t="n"/>
      <x:c r="T311" s="11" t="n"/>
      <x:c r="U311" s="11" t="n"/>
      <x:c r="V311" s="12" t="str">
        <x:f>IF(OR(B311="Sell Cash-Secured Put",B311="Sell Covered Call"),D311*100*E311,"")</x:f>
      </x:c>
      <x:c r="W311" s="12" t="str">
        <x:f>IF(AND(B311="Sell Cash-Secured Put",P311="Open"),C311*100*E311,"")</x:f>
      </x:c>
      <x:c r="X311" s="14" t="str">
        <x:f>IF(AND(B311="Sell Cash-Secured Put",M311&lt;&gt;""),(M311-C311)/M311,"")</x:f>
      </x:c>
      <x:c r="Y311" s="12" t="str">
        <x:f>IF(B311="Sell Cash-Secured Put",C311-D311,IF(B311="Sell Covered Call",C311+D311,""))</x:f>
      </x:c>
      <x:c r="Z311" s="12" t="str">
        <x:f>IF(OR(P311&lt;&gt;"Open",O311=""),"",IF(B311="Sell Cash-Secured Put",MAX(C311-O311,0)*100*E311,IF(B311="Sell Covered Call",MAX(O311-C311,0)*100*E311,"")))</x:f>
      </x:c>
      <x:c r="AA311" s="12" t="str">
        <x:f>IF(P311&lt;&gt;"Open","",IF(OR(B311="Sell Cash-Secured Put",B311="Sell Covered Call"),V311-Z311-J311-K311,""))</x:f>
      </x:c>
      <x:c r="AB311" s="12" t="n">
        <x:f>IF(P311="Buy to Close",(D311-R311)*100*E311-J311-K311,IF(OR(P311="Assigned",P311="Expired Worthless",P311="Called Away"),V311-J311-K311,0))</x:f>
        <x:v>0</x:v>
      </x:c>
      <x:c r="AC311" s="12" t="str">
        <x:f>IF(AND(P311="Assigned",OR(AD311="",AD311="Holding"),O311&lt;&gt;""),(O311-C311)*100*E311,IF(AND(B311="Own Shares",P311="Open",O311&lt;&gt;""),(O311-G311)*F311,""))</x:f>
      </x:c>
      <x:c r="AD311" s="11" t="n"/>
      <x:c r="AE311" s="11" t="str">
        <x:f>IF(AND(P311="Assigned",OR(AD311="",AD311="Holding")),E311*100,IF(AND(B311="Own Shares",P311="Open"),F311,""))</x:f>
      </x:c>
      <x:c r="AF311" s="12" t="str">
        <x:f>IF(AND(P311="Assigned",OR(AD311="",AD311="Holding")),C311,IF(AND(B311="Own Shares",P311="Open"),G311,""))</x:f>
      </x:c>
      <x:c r="AG311" s="12" t="str">
        <x:f>IF(AND(B311="Own Shares",P311="Sold",S311&lt;&gt;""),(S311-G311)*F311-J311-K311,IF(AND(P311="Assigned",AD311="Sold",S311&lt;&gt;""),(S311-C311)*E311*100,""))</x:f>
      </x:c>
    </x:row>
    <x:row r="312">
      <x:c r="A312" s="11" t="n"/>
      <x:c r="B312" s="11" t="n"/>
      <x:c r="C312" s="12" t="n"/>
      <x:c r="D312" s="12" t="n"/>
      <x:c r="E312" s="11" t="n"/>
      <x:c r="F312" s="11" t="n"/>
      <x:c r="G312" s="12" t="n"/>
      <x:c r="H312" s="13" t="n"/>
      <x:c r="I312" s="13" t="n"/>
      <x:c r="J312" s="12" t="n"/>
      <x:c r="K312" s="12" t="n"/>
      <x:c r="L312" s="11" t="n"/>
      <x:c r="M312" s="12" t="n"/>
      <x:c r="N312" s="11" t="n"/>
      <x:c r="O312" s="12" t="n"/>
      <x:c r="P312" s="11" t="n"/>
      <x:c r="Q312" s="13" t="n"/>
      <x:c r="R312" s="12" t="n"/>
      <x:c r="S312" s="12" t="n"/>
      <x:c r="T312" s="11" t="n"/>
      <x:c r="U312" s="11" t="n"/>
      <x:c r="V312" s="12" t="str">
        <x:f>IF(OR(B312="Sell Cash-Secured Put",B312="Sell Covered Call"),D312*100*E312,"")</x:f>
      </x:c>
      <x:c r="W312" s="12" t="str">
        <x:f>IF(AND(B312="Sell Cash-Secured Put",P312="Open"),C312*100*E312,"")</x:f>
      </x:c>
      <x:c r="X312" s="14" t="str">
        <x:f>IF(AND(B312="Sell Cash-Secured Put",M312&lt;&gt;""),(M312-C312)/M312,"")</x:f>
      </x:c>
      <x:c r="Y312" s="12" t="str">
        <x:f>IF(B312="Sell Cash-Secured Put",C312-D312,IF(B312="Sell Covered Call",C312+D312,""))</x:f>
      </x:c>
      <x:c r="Z312" s="12" t="str">
        <x:f>IF(OR(P312&lt;&gt;"Open",O312=""),"",IF(B312="Sell Cash-Secured Put",MAX(C312-O312,0)*100*E312,IF(B312="Sell Covered Call",MAX(O312-C312,0)*100*E312,"")))</x:f>
      </x:c>
      <x:c r="AA312" s="12" t="str">
        <x:f>IF(P312&lt;&gt;"Open","",IF(OR(B312="Sell Cash-Secured Put",B312="Sell Covered Call"),V312-Z312-J312-K312,""))</x:f>
      </x:c>
      <x:c r="AB312" s="12" t="n">
        <x:f>IF(P312="Buy to Close",(D312-R312)*100*E312-J312-K312,IF(OR(P312="Assigned",P312="Expired Worthless",P312="Called Away"),V312-J312-K312,0))</x:f>
        <x:v>0</x:v>
      </x:c>
      <x:c r="AC312" s="12" t="str">
        <x:f>IF(AND(P312="Assigned",OR(AD312="",AD312="Holding"),O312&lt;&gt;""),(O312-C312)*100*E312,IF(AND(B312="Own Shares",P312="Open",O312&lt;&gt;""),(O312-G312)*F312,""))</x:f>
      </x:c>
      <x:c r="AD312" s="11" t="n"/>
      <x:c r="AE312" s="11" t="str">
        <x:f>IF(AND(P312="Assigned",OR(AD312="",AD312="Holding")),E312*100,IF(AND(B312="Own Shares",P312="Open"),F312,""))</x:f>
      </x:c>
      <x:c r="AF312" s="12" t="str">
        <x:f>IF(AND(P312="Assigned",OR(AD312="",AD312="Holding")),C312,IF(AND(B312="Own Shares",P312="Open"),G312,""))</x:f>
      </x:c>
      <x:c r="AG312" s="12" t="str">
        <x:f>IF(AND(B312="Own Shares",P312="Sold",S312&lt;&gt;""),(S312-G312)*F312-J312-K312,IF(AND(P312="Assigned",AD312="Sold",S312&lt;&gt;""),(S312-C312)*E312*100,""))</x:f>
      </x:c>
    </x:row>
    <x:row r="313">
      <x:c r="A313" s="11" t="n"/>
      <x:c r="B313" s="11" t="n"/>
      <x:c r="C313" s="12" t="n"/>
      <x:c r="D313" s="12" t="n"/>
      <x:c r="E313" s="11" t="n"/>
      <x:c r="F313" s="11" t="n"/>
      <x:c r="G313" s="12" t="n"/>
      <x:c r="H313" s="13" t="n"/>
      <x:c r="I313" s="13" t="n"/>
      <x:c r="J313" s="12" t="n"/>
      <x:c r="K313" s="12" t="n"/>
      <x:c r="L313" s="11" t="n"/>
      <x:c r="M313" s="12" t="n"/>
      <x:c r="N313" s="11" t="n"/>
      <x:c r="O313" s="12" t="n"/>
      <x:c r="P313" s="11" t="n"/>
      <x:c r="Q313" s="13" t="n"/>
      <x:c r="R313" s="12" t="n"/>
      <x:c r="S313" s="12" t="n"/>
      <x:c r="T313" s="11" t="n"/>
      <x:c r="U313" s="11" t="n"/>
      <x:c r="V313" s="12" t="str">
        <x:f>IF(OR(B313="Sell Cash-Secured Put",B313="Sell Covered Call"),D313*100*E313,"")</x:f>
      </x:c>
      <x:c r="W313" s="12" t="str">
        <x:f>IF(AND(B313="Sell Cash-Secured Put",P313="Open"),C313*100*E313,"")</x:f>
      </x:c>
      <x:c r="X313" s="14" t="str">
        <x:f>IF(AND(B313="Sell Cash-Secured Put",M313&lt;&gt;""),(M313-C313)/M313,"")</x:f>
      </x:c>
      <x:c r="Y313" s="12" t="str">
        <x:f>IF(B313="Sell Cash-Secured Put",C313-D313,IF(B313="Sell Covered Call",C313+D313,""))</x:f>
      </x:c>
      <x:c r="Z313" s="12" t="str">
        <x:f>IF(OR(P313&lt;&gt;"Open",O313=""),"",IF(B313="Sell Cash-Secured Put",MAX(C313-O313,0)*100*E313,IF(B313="Sell Covered Call",MAX(O313-C313,0)*100*E313,"")))</x:f>
      </x:c>
      <x:c r="AA313" s="12" t="str">
        <x:f>IF(P313&lt;&gt;"Open","",IF(OR(B313="Sell Cash-Secured Put",B313="Sell Covered Call"),V313-Z313-J313-K313,""))</x:f>
      </x:c>
      <x:c r="AB313" s="12" t="n">
        <x:f>IF(P313="Buy to Close",(D313-R313)*100*E313-J313-K313,IF(OR(P313="Assigned",P313="Expired Worthless",P313="Called Away"),V313-J313-K313,0))</x:f>
        <x:v>0</x:v>
      </x:c>
      <x:c r="AC313" s="12" t="str">
        <x:f>IF(AND(P313="Assigned",OR(AD313="",AD313="Holding"),O313&lt;&gt;""),(O313-C313)*100*E313,IF(AND(B313="Own Shares",P313="Open",O313&lt;&gt;""),(O313-G313)*F313,""))</x:f>
      </x:c>
      <x:c r="AD313" s="11" t="n"/>
      <x:c r="AE313" s="11" t="str">
        <x:f>IF(AND(P313="Assigned",OR(AD313="",AD313="Holding")),E313*100,IF(AND(B313="Own Shares",P313="Open"),F313,""))</x:f>
      </x:c>
      <x:c r="AF313" s="12" t="str">
        <x:f>IF(AND(P313="Assigned",OR(AD313="",AD313="Holding")),C313,IF(AND(B313="Own Shares",P313="Open"),G313,""))</x:f>
      </x:c>
      <x:c r="AG313" s="12" t="str">
        <x:f>IF(AND(B313="Own Shares",P313="Sold",S313&lt;&gt;""),(S313-G313)*F313-J313-K313,IF(AND(P313="Assigned",AD313="Sold",S313&lt;&gt;""),(S313-C313)*E313*100,""))</x:f>
      </x:c>
    </x:row>
    <x:row r="314">
      <x:c r="A314" s="11" t="n"/>
      <x:c r="B314" s="11" t="n"/>
      <x:c r="C314" s="12" t="n"/>
      <x:c r="D314" s="12" t="n"/>
      <x:c r="E314" s="11" t="n"/>
      <x:c r="F314" s="11" t="n"/>
      <x:c r="G314" s="12" t="n"/>
      <x:c r="H314" s="13" t="n"/>
      <x:c r="I314" s="13" t="n"/>
      <x:c r="J314" s="12" t="n"/>
      <x:c r="K314" s="12" t="n"/>
      <x:c r="L314" s="11" t="n"/>
      <x:c r="M314" s="12" t="n"/>
      <x:c r="N314" s="11" t="n"/>
      <x:c r="O314" s="12" t="n"/>
      <x:c r="P314" s="11" t="n"/>
      <x:c r="Q314" s="13" t="n"/>
      <x:c r="R314" s="12" t="n"/>
      <x:c r="S314" s="12" t="n"/>
      <x:c r="T314" s="11" t="n"/>
      <x:c r="U314" s="11" t="n"/>
      <x:c r="V314" s="12" t="str">
        <x:f>IF(OR(B314="Sell Cash-Secured Put",B314="Sell Covered Call"),D314*100*E314,"")</x:f>
      </x:c>
      <x:c r="W314" s="12" t="str">
        <x:f>IF(AND(B314="Sell Cash-Secured Put",P314="Open"),C314*100*E314,"")</x:f>
      </x:c>
      <x:c r="X314" s="14" t="str">
        <x:f>IF(AND(B314="Sell Cash-Secured Put",M314&lt;&gt;""),(M314-C314)/M314,"")</x:f>
      </x:c>
      <x:c r="Y314" s="12" t="str">
        <x:f>IF(B314="Sell Cash-Secured Put",C314-D314,IF(B314="Sell Covered Call",C314+D314,""))</x:f>
      </x:c>
      <x:c r="Z314" s="12" t="str">
        <x:f>IF(OR(P314&lt;&gt;"Open",O314=""),"",IF(B314="Sell Cash-Secured Put",MAX(C314-O314,0)*100*E314,IF(B314="Sell Covered Call",MAX(O314-C314,0)*100*E314,"")))</x:f>
      </x:c>
      <x:c r="AA314" s="12" t="str">
        <x:f>IF(P314&lt;&gt;"Open","",IF(OR(B314="Sell Cash-Secured Put",B314="Sell Covered Call"),V314-Z314-J314-K314,""))</x:f>
      </x:c>
      <x:c r="AB314" s="12" t="n">
        <x:f>IF(P314="Buy to Close",(D314-R314)*100*E314-J314-K314,IF(OR(P314="Assigned",P314="Expired Worthless",P314="Called Away"),V314-J314-K314,0))</x:f>
        <x:v>0</x:v>
      </x:c>
      <x:c r="AC314" s="12" t="str">
        <x:f>IF(AND(P314="Assigned",OR(AD314="",AD314="Holding"),O314&lt;&gt;""),(O314-C314)*100*E314,IF(AND(B314="Own Shares",P314="Open",O314&lt;&gt;""),(O314-G314)*F314,""))</x:f>
      </x:c>
      <x:c r="AD314" s="11" t="n"/>
      <x:c r="AE314" s="11" t="str">
        <x:f>IF(AND(P314="Assigned",OR(AD314="",AD314="Holding")),E314*100,IF(AND(B314="Own Shares",P314="Open"),F314,""))</x:f>
      </x:c>
      <x:c r="AF314" s="12" t="str">
        <x:f>IF(AND(P314="Assigned",OR(AD314="",AD314="Holding")),C314,IF(AND(B314="Own Shares",P314="Open"),G314,""))</x:f>
      </x:c>
      <x:c r="AG314" s="12" t="str">
        <x:f>IF(AND(B314="Own Shares",P314="Sold",S314&lt;&gt;""),(S314-G314)*F314-J314-K314,IF(AND(P314="Assigned",AD314="Sold",S314&lt;&gt;""),(S314-C314)*E314*100,""))</x:f>
      </x:c>
    </x:row>
    <x:row r="315">
      <x:c r="A315" s="11" t="n"/>
      <x:c r="B315" s="11" t="n"/>
      <x:c r="C315" s="12" t="n"/>
      <x:c r="D315" s="12" t="n"/>
      <x:c r="E315" s="11" t="n"/>
      <x:c r="F315" s="11" t="n"/>
      <x:c r="G315" s="12" t="n"/>
      <x:c r="H315" s="13" t="n"/>
      <x:c r="I315" s="13" t="n"/>
      <x:c r="J315" s="12" t="n"/>
      <x:c r="K315" s="12" t="n"/>
      <x:c r="L315" s="11" t="n"/>
      <x:c r="M315" s="12" t="n"/>
      <x:c r="N315" s="11" t="n"/>
      <x:c r="O315" s="12" t="n"/>
      <x:c r="P315" s="11" t="n"/>
      <x:c r="Q315" s="13" t="n"/>
      <x:c r="R315" s="12" t="n"/>
      <x:c r="S315" s="12" t="n"/>
      <x:c r="T315" s="11" t="n"/>
      <x:c r="U315" s="11" t="n"/>
      <x:c r="V315" s="12" t="str">
        <x:f>IF(OR(B315="Sell Cash-Secured Put",B315="Sell Covered Call"),D315*100*E315,"")</x:f>
      </x:c>
      <x:c r="W315" s="12" t="str">
        <x:f>IF(AND(B315="Sell Cash-Secured Put",P315="Open"),C315*100*E315,"")</x:f>
      </x:c>
      <x:c r="X315" s="14" t="str">
        <x:f>IF(AND(B315="Sell Cash-Secured Put",M315&lt;&gt;""),(M315-C315)/M315,"")</x:f>
      </x:c>
      <x:c r="Y315" s="12" t="str">
        <x:f>IF(B315="Sell Cash-Secured Put",C315-D315,IF(B315="Sell Covered Call",C315+D315,""))</x:f>
      </x:c>
      <x:c r="Z315" s="12" t="str">
        <x:f>IF(OR(P315&lt;&gt;"Open",O315=""),"",IF(B315="Sell Cash-Secured Put",MAX(C315-O315,0)*100*E315,IF(B315="Sell Covered Call",MAX(O315-C315,0)*100*E315,"")))</x:f>
      </x:c>
      <x:c r="AA315" s="12" t="str">
        <x:f>IF(P315&lt;&gt;"Open","",IF(OR(B315="Sell Cash-Secured Put",B315="Sell Covered Call"),V315-Z315-J315-K315,""))</x:f>
      </x:c>
      <x:c r="AB315" s="12" t="n">
        <x:f>IF(P315="Buy to Close",(D315-R315)*100*E315-J315-K315,IF(OR(P315="Assigned",P315="Expired Worthless",P315="Called Away"),V315-J315-K315,0))</x:f>
        <x:v>0</x:v>
      </x:c>
      <x:c r="AC315" s="12" t="str">
        <x:f>IF(AND(P315="Assigned",OR(AD315="",AD315="Holding"),O315&lt;&gt;""),(O315-C315)*100*E315,IF(AND(B315="Own Shares",P315="Open",O315&lt;&gt;""),(O315-G315)*F315,""))</x:f>
      </x:c>
      <x:c r="AD315" s="11" t="n"/>
      <x:c r="AE315" s="11" t="str">
        <x:f>IF(AND(P315="Assigned",OR(AD315="",AD315="Holding")),E315*100,IF(AND(B315="Own Shares",P315="Open"),F315,""))</x:f>
      </x:c>
      <x:c r="AF315" s="12" t="str">
        <x:f>IF(AND(P315="Assigned",OR(AD315="",AD315="Holding")),C315,IF(AND(B315="Own Shares",P315="Open"),G315,""))</x:f>
      </x:c>
      <x:c r="AG315" s="12" t="str">
        <x:f>IF(AND(B315="Own Shares",P315="Sold",S315&lt;&gt;""),(S315-G315)*F315-J315-K315,IF(AND(P315="Assigned",AD315="Sold",S315&lt;&gt;""),(S315-C315)*E315*100,""))</x:f>
      </x:c>
    </x:row>
    <x:row r="316">
      <x:c r="A316" s="11" t="n"/>
      <x:c r="B316" s="11" t="n"/>
      <x:c r="C316" s="12" t="n"/>
      <x:c r="D316" s="12" t="n"/>
      <x:c r="E316" s="11" t="n"/>
      <x:c r="F316" s="11" t="n"/>
      <x:c r="G316" s="12" t="n"/>
      <x:c r="H316" s="13" t="n"/>
      <x:c r="I316" s="13" t="n"/>
      <x:c r="J316" s="12" t="n"/>
      <x:c r="K316" s="12" t="n"/>
      <x:c r="L316" s="11" t="n"/>
      <x:c r="M316" s="12" t="n"/>
      <x:c r="N316" s="11" t="n"/>
      <x:c r="O316" s="12" t="n"/>
      <x:c r="P316" s="11" t="n"/>
      <x:c r="Q316" s="13" t="n"/>
      <x:c r="R316" s="12" t="n"/>
      <x:c r="S316" s="12" t="n"/>
      <x:c r="T316" s="11" t="n"/>
      <x:c r="U316" s="11" t="n"/>
      <x:c r="V316" s="12" t="str">
        <x:f>IF(OR(B316="Sell Cash-Secured Put",B316="Sell Covered Call"),D316*100*E316,"")</x:f>
      </x:c>
      <x:c r="W316" s="12" t="str">
        <x:f>IF(AND(B316="Sell Cash-Secured Put",P316="Open"),C316*100*E316,"")</x:f>
      </x:c>
      <x:c r="X316" s="14" t="str">
        <x:f>IF(AND(B316="Sell Cash-Secured Put",M316&lt;&gt;""),(M316-C316)/M316,"")</x:f>
      </x:c>
      <x:c r="Y316" s="12" t="str">
        <x:f>IF(B316="Sell Cash-Secured Put",C316-D316,IF(B316="Sell Covered Call",C316+D316,""))</x:f>
      </x:c>
      <x:c r="Z316" s="12" t="str">
        <x:f>IF(OR(P316&lt;&gt;"Open",O316=""),"",IF(B316="Sell Cash-Secured Put",MAX(C316-O316,0)*100*E316,IF(B316="Sell Covered Call",MAX(O316-C316,0)*100*E316,"")))</x:f>
      </x:c>
      <x:c r="AA316" s="12" t="str">
        <x:f>IF(P316&lt;&gt;"Open","",IF(OR(B316="Sell Cash-Secured Put",B316="Sell Covered Call"),V316-Z316-J316-K316,""))</x:f>
      </x:c>
      <x:c r="AB316" s="12" t="n">
        <x:f>IF(P316="Buy to Close",(D316-R316)*100*E316-J316-K316,IF(OR(P316="Assigned",P316="Expired Worthless",P316="Called Away"),V316-J316-K316,0))</x:f>
        <x:v>0</x:v>
      </x:c>
      <x:c r="AC316" s="12" t="str">
        <x:f>IF(AND(P316="Assigned",OR(AD316="",AD316="Holding"),O316&lt;&gt;""),(O316-C316)*100*E316,IF(AND(B316="Own Shares",P316="Open",O316&lt;&gt;""),(O316-G316)*F316,""))</x:f>
      </x:c>
      <x:c r="AD316" s="11" t="n"/>
      <x:c r="AE316" s="11" t="str">
        <x:f>IF(AND(P316="Assigned",OR(AD316="",AD316="Holding")),E316*100,IF(AND(B316="Own Shares",P316="Open"),F316,""))</x:f>
      </x:c>
      <x:c r="AF316" s="12" t="str">
        <x:f>IF(AND(P316="Assigned",OR(AD316="",AD316="Holding")),C316,IF(AND(B316="Own Shares",P316="Open"),G316,""))</x:f>
      </x:c>
      <x:c r="AG316" s="12" t="str">
        <x:f>IF(AND(B316="Own Shares",P316="Sold",S316&lt;&gt;""),(S316-G316)*F316-J316-K316,IF(AND(P316="Assigned",AD316="Sold",S316&lt;&gt;""),(S316-C316)*E316*100,""))</x:f>
      </x:c>
    </x:row>
    <x:row r="317">
      <x:c r="A317" s="11" t="n"/>
      <x:c r="B317" s="11" t="n"/>
      <x:c r="C317" s="12" t="n"/>
      <x:c r="D317" s="12" t="n"/>
      <x:c r="E317" s="11" t="n"/>
      <x:c r="F317" s="11" t="n"/>
      <x:c r="G317" s="12" t="n"/>
      <x:c r="H317" s="13" t="n"/>
      <x:c r="I317" s="13" t="n"/>
      <x:c r="J317" s="12" t="n"/>
      <x:c r="K317" s="12" t="n"/>
      <x:c r="L317" s="11" t="n"/>
      <x:c r="M317" s="12" t="n"/>
      <x:c r="N317" s="11" t="n"/>
      <x:c r="O317" s="12" t="n"/>
      <x:c r="P317" s="11" t="n"/>
      <x:c r="Q317" s="13" t="n"/>
      <x:c r="R317" s="12" t="n"/>
      <x:c r="S317" s="12" t="n"/>
      <x:c r="T317" s="11" t="n"/>
      <x:c r="U317" s="11" t="n"/>
      <x:c r="V317" s="12" t="str">
        <x:f>IF(OR(B317="Sell Cash-Secured Put",B317="Sell Covered Call"),D317*100*E317,"")</x:f>
      </x:c>
      <x:c r="W317" s="12" t="str">
        <x:f>IF(AND(B317="Sell Cash-Secured Put",P317="Open"),C317*100*E317,"")</x:f>
      </x:c>
      <x:c r="X317" s="14" t="str">
        <x:f>IF(AND(B317="Sell Cash-Secured Put",M317&lt;&gt;""),(M317-C317)/M317,"")</x:f>
      </x:c>
      <x:c r="Y317" s="12" t="str">
        <x:f>IF(B317="Sell Cash-Secured Put",C317-D317,IF(B317="Sell Covered Call",C317+D317,""))</x:f>
      </x:c>
      <x:c r="Z317" s="12" t="str">
        <x:f>IF(OR(P317&lt;&gt;"Open",O317=""),"",IF(B317="Sell Cash-Secured Put",MAX(C317-O317,0)*100*E317,IF(B317="Sell Covered Call",MAX(O317-C317,0)*100*E317,"")))</x:f>
      </x:c>
      <x:c r="AA317" s="12" t="str">
        <x:f>IF(P317&lt;&gt;"Open","",IF(OR(B317="Sell Cash-Secured Put",B317="Sell Covered Call"),V317-Z317-J317-K317,""))</x:f>
      </x:c>
      <x:c r="AB317" s="12" t="n">
        <x:f>IF(P317="Buy to Close",(D317-R317)*100*E317-J317-K317,IF(OR(P317="Assigned",P317="Expired Worthless",P317="Called Away"),V317-J317-K317,0))</x:f>
        <x:v>0</x:v>
      </x:c>
      <x:c r="AC317" s="12" t="str">
        <x:f>IF(AND(P317="Assigned",OR(AD317="",AD317="Holding"),O317&lt;&gt;""),(O317-C317)*100*E317,IF(AND(B317="Own Shares",P317="Open",O317&lt;&gt;""),(O317-G317)*F317,""))</x:f>
      </x:c>
      <x:c r="AD317" s="11" t="n"/>
      <x:c r="AE317" s="11" t="str">
        <x:f>IF(AND(P317="Assigned",OR(AD317="",AD317="Holding")),E317*100,IF(AND(B317="Own Shares",P317="Open"),F317,""))</x:f>
      </x:c>
      <x:c r="AF317" s="12" t="str">
        <x:f>IF(AND(P317="Assigned",OR(AD317="",AD317="Holding")),C317,IF(AND(B317="Own Shares",P317="Open"),G317,""))</x:f>
      </x:c>
      <x:c r="AG317" s="12" t="str">
        <x:f>IF(AND(B317="Own Shares",P317="Sold",S317&lt;&gt;""),(S317-G317)*F317-J317-K317,IF(AND(P317="Assigned",AD317="Sold",S317&lt;&gt;""),(S317-C317)*E317*100,""))</x:f>
      </x:c>
    </x:row>
    <x:row r="318">
      <x:c r="A318" s="11" t="n"/>
      <x:c r="B318" s="11" t="n"/>
      <x:c r="C318" s="12" t="n"/>
      <x:c r="D318" s="12" t="n"/>
      <x:c r="E318" s="11" t="n"/>
      <x:c r="F318" s="11" t="n"/>
      <x:c r="G318" s="12" t="n"/>
      <x:c r="H318" s="13" t="n"/>
      <x:c r="I318" s="13" t="n"/>
      <x:c r="J318" s="12" t="n"/>
      <x:c r="K318" s="12" t="n"/>
      <x:c r="L318" s="11" t="n"/>
      <x:c r="M318" s="12" t="n"/>
      <x:c r="N318" s="11" t="n"/>
      <x:c r="O318" s="12" t="n"/>
      <x:c r="P318" s="11" t="n"/>
      <x:c r="Q318" s="13" t="n"/>
      <x:c r="R318" s="12" t="n"/>
      <x:c r="S318" s="12" t="n"/>
      <x:c r="T318" s="11" t="n"/>
      <x:c r="U318" s="11" t="n"/>
      <x:c r="V318" s="12" t="str">
        <x:f>IF(OR(B318="Sell Cash-Secured Put",B318="Sell Covered Call"),D318*100*E318,"")</x:f>
      </x:c>
      <x:c r="W318" s="12" t="str">
        <x:f>IF(AND(B318="Sell Cash-Secured Put",P318="Open"),C318*100*E318,"")</x:f>
      </x:c>
      <x:c r="X318" s="14" t="str">
        <x:f>IF(AND(B318="Sell Cash-Secured Put",M318&lt;&gt;""),(M318-C318)/M318,"")</x:f>
      </x:c>
      <x:c r="Y318" s="12" t="str">
        <x:f>IF(B318="Sell Cash-Secured Put",C318-D318,IF(B318="Sell Covered Call",C318+D318,""))</x:f>
      </x:c>
      <x:c r="Z318" s="12" t="str">
        <x:f>IF(OR(P318&lt;&gt;"Open",O318=""),"",IF(B318="Sell Cash-Secured Put",MAX(C318-O318,0)*100*E318,IF(B318="Sell Covered Call",MAX(O318-C318,0)*100*E318,"")))</x:f>
      </x:c>
      <x:c r="AA318" s="12" t="str">
        <x:f>IF(P318&lt;&gt;"Open","",IF(OR(B318="Sell Cash-Secured Put",B318="Sell Covered Call"),V318-Z318-J318-K318,""))</x:f>
      </x:c>
      <x:c r="AB318" s="12" t="n">
        <x:f>IF(P318="Buy to Close",(D318-R318)*100*E318-J318-K318,IF(OR(P318="Assigned",P318="Expired Worthless",P318="Called Away"),V318-J318-K318,0))</x:f>
        <x:v>0</x:v>
      </x:c>
      <x:c r="AC318" s="12" t="str">
        <x:f>IF(AND(P318="Assigned",OR(AD318="",AD318="Holding"),O318&lt;&gt;""),(O318-C318)*100*E318,IF(AND(B318="Own Shares",P318="Open",O318&lt;&gt;""),(O318-G318)*F318,""))</x:f>
      </x:c>
      <x:c r="AD318" s="11" t="n"/>
      <x:c r="AE318" s="11" t="str">
        <x:f>IF(AND(P318="Assigned",OR(AD318="",AD318="Holding")),E318*100,IF(AND(B318="Own Shares",P318="Open"),F318,""))</x:f>
      </x:c>
      <x:c r="AF318" s="12" t="str">
        <x:f>IF(AND(P318="Assigned",OR(AD318="",AD318="Holding")),C318,IF(AND(B318="Own Shares",P318="Open"),G318,""))</x:f>
      </x:c>
      <x:c r="AG318" s="12" t="str">
        <x:f>IF(AND(B318="Own Shares",P318="Sold",S318&lt;&gt;""),(S318-G318)*F318-J318-K318,IF(AND(P318="Assigned",AD318="Sold",S318&lt;&gt;""),(S318-C318)*E318*100,""))</x:f>
      </x:c>
    </x:row>
    <x:row r="319">
      <x:c r="A319" s="11" t="n"/>
      <x:c r="B319" s="11" t="n"/>
      <x:c r="C319" s="12" t="n"/>
      <x:c r="D319" s="12" t="n"/>
      <x:c r="E319" s="11" t="n"/>
      <x:c r="F319" s="11" t="n"/>
      <x:c r="G319" s="12" t="n"/>
      <x:c r="H319" s="13" t="n"/>
      <x:c r="I319" s="13" t="n"/>
      <x:c r="J319" s="12" t="n"/>
      <x:c r="K319" s="12" t="n"/>
      <x:c r="L319" s="11" t="n"/>
      <x:c r="M319" s="12" t="n"/>
      <x:c r="N319" s="11" t="n"/>
      <x:c r="O319" s="12" t="n"/>
      <x:c r="P319" s="11" t="n"/>
      <x:c r="Q319" s="13" t="n"/>
      <x:c r="R319" s="12" t="n"/>
      <x:c r="S319" s="12" t="n"/>
      <x:c r="T319" s="11" t="n"/>
      <x:c r="U319" s="11" t="n"/>
      <x:c r="V319" s="12" t="str">
        <x:f>IF(OR(B319="Sell Cash-Secured Put",B319="Sell Covered Call"),D319*100*E319,"")</x:f>
      </x:c>
      <x:c r="W319" s="12" t="str">
        <x:f>IF(AND(B319="Sell Cash-Secured Put",P319="Open"),C319*100*E319,"")</x:f>
      </x:c>
      <x:c r="X319" s="14" t="str">
        <x:f>IF(AND(B319="Sell Cash-Secured Put",M319&lt;&gt;""),(M319-C319)/M319,"")</x:f>
      </x:c>
      <x:c r="Y319" s="12" t="str">
        <x:f>IF(B319="Sell Cash-Secured Put",C319-D319,IF(B319="Sell Covered Call",C319+D319,""))</x:f>
      </x:c>
      <x:c r="Z319" s="12" t="str">
        <x:f>IF(OR(P319&lt;&gt;"Open",O319=""),"",IF(B319="Sell Cash-Secured Put",MAX(C319-O319,0)*100*E319,IF(B319="Sell Covered Call",MAX(O319-C319,0)*100*E319,"")))</x:f>
      </x:c>
      <x:c r="AA319" s="12" t="str">
        <x:f>IF(P319&lt;&gt;"Open","",IF(OR(B319="Sell Cash-Secured Put",B319="Sell Covered Call"),V319-Z319-J319-K319,""))</x:f>
      </x:c>
      <x:c r="AB319" s="12" t="n">
        <x:f>IF(P319="Buy to Close",(D319-R319)*100*E319-J319-K319,IF(OR(P319="Assigned",P319="Expired Worthless",P319="Called Away"),V319-J319-K319,0))</x:f>
        <x:v>0</x:v>
      </x:c>
      <x:c r="AC319" s="12" t="str">
        <x:f>IF(AND(P319="Assigned",OR(AD319="",AD319="Holding"),O319&lt;&gt;""),(O319-C319)*100*E319,IF(AND(B319="Own Shares",P319="Open",O319&lt;&gt;""),(O319-G319)*F319,""))</x:f>
      </x:c>
      <x:c r="AD319" s="11" t="n"/>
      <x:c r="AE319" s="11" t="str">
        <x:f>IF(AND(P319="Assigned",OR(AD319="",AD319="Holding")),E319*100,IF(AND(B319="Own Shares",P319="Open"),F319,""))</x:f>
      </x:c>
      <x:c r="AF319" s="12" t="str">
        <x:f>IF(AND(P319="Assigned",OR(AD319="",AD319="Holding")),C319,IF(AND(B319="Own Shares",P319="Open"),G319,""))</x:f>
      </x:c>
      <x:c r="AG319" s="12" t="str">
        <x:f>IF(AND(B319="Own Shares",P319="Sold",S319&lt;&gt;""),(S319-G319)*F319-J319-K319,IF(AND(P319="Assigned",AD319="Sold",S319&lt;&gt;""),(S319-C319)*E319*100,""))</x:f>
      </x:c>
    </x:row>
    <x:row r="320">
      <x:c r="A320" s="11" t="n"/>
      <x:c r="B320" s="11" t="n"/>
      <x:c r="C320" s="12" t="n"/>
      <x:c r="D320" s="12" t="n"/>
      <x:c r="E320" s="11" t="n"/>
      <x:c r="F320" s="11" t="n"/>
      <x:c r="G320" s="12" t="n"/>
      <x:c r="H320" s="13" t="n"/>
      <x:c r="I320" s="13" t="n"/>
      <x:c r="J320" s="12" t="n"/>
      <x:c r="K320" s="12" t="n"/>
      <x:c r="L320" s="11" t="n"/>
      <x:c r="M320" s="12" t="n"/>
      <x:c r="N320" s="11" t="n"/>
      <x:c r="O320" s="12" t="n"/>
      <x:c r="P320" s="11" t="n"/>
      <x:c r="Q320" s="13" t="n"/>
      <x:c r="R320" s="12" t="n"/>
      <x:c r="S320" s="12" t="n"/>
      <x:c r="T320" s="11" t="n"/>
      <x:c r="U320" s="11" t="n"/>
      <x:c r="V320" s="12" t="str">
        <x:f>IF(OR(B320="Sell Cash-Secured Put",B320="Sell Covered Call"),D320*100*E320,"")</x:f>
      </x:c>
      <x:c r="W320" s="12" t="str">
        <x:f>IF(AND(B320="Sell Cash-Secured Put",P320="Open"),C320*100*E320,"")</x:f>
      </x:c>
      <x:c r="X320" s="14" t="str">
        <x:f>IF(AND(B320="Sell Cash-Secured Put",M320&lt;&gt;""),(M320-C320)/M320,"")</x:f>
      </x:c>
      <x:c r="Y320" s="12" t="str">
        <x:f>IF(B320="Sell Cash-Secured Put",C320-D320,IF(B320="Sell Covered Call",C320+D320,""))</x:f>
      </x:c>
      <x:c r="Z320" s="12" t="str">
        <x:f>IF(OR(P320&lt;&gt;"Open",O320=""),"",IF(B320="Sell Cash-Secured Put",MAX(C320-O320,0)*100*E320,IF(B320="Sell Covered Call",MAX(O320-C320,0)*100*E320,"")))</x:f>
      </x:c>
      <x:c r="AA320" s="12" t="str">
        <x:f>IF(P320&lt;&gt;"Open","",IF(OR(B320="Sell Cash-Secured Put",B320="Sell Covered Call"),V320-Z320-J320-K320,""))</x:f>
      </x:c>
      <x:c r="AB320" s="12" t="n">
        <x:f>IF(P320="Buy to Close",(D320-R320)*100*E320-J320-K320,IF(OR(P320="Assigned",P320="Expired Worthless",P320="Called Away"),V320-J320-K320,0))</x:f>
        <x:v>0</x:v>
      </x:c>
      <x:c r="AC320" s="12" t="str">
        <x:f>IF(AND(P320="Assigned",OR(AD320="",AD320="Holding"),O320&lt;&gt;""),(O320-C320)*100*E320,IF(AND(B320="Own Shares",P320="Open",O320&lt;&gt;""),(O320-G320)*F320,""))</x:f>
      </x:c>
      <x:c r="AD320" s="11" t="n"/>
      <x:c r="AE320" s="11" t="str">
        <x:f>IF(AND(P320="Assigned",OR(AD320="",AD320="Holding")),E320*100,IF(AND(B320="Own Shares",P320="Open"),F320,""))</x:f>
      </x:c>
      <x:c r="AF320" s="12" t="str">
        <x:f>IF(AND(P320="Assigned",OR(AD320="",AD320="Holding")),C320,IF(AND(B320="Own Shares",P320="Open"),G320,""))</x:f>
      </x:c>
      <x:c r="AG320" s="12" t="str">
        <x:f>IF(AND(B320="Own Shares",P320="Sold",S320&lt;&gt;""),(S320-G320)*F320-J320-K320,IF(AND(P320="Assigned",AD320="Sold",S320&lt;&gt;""),(S320-C320)*E320*100,""))</x:f>
      </x:c>
    </x:row>
    <x:row r="321">
      <x:c r="A321" s="11" t="n"/>
      <x:c r="B321" s="11" t="n"/>
      <x:c r="C321" s="12" t="n"/>
      <x:c r="D321" s="12" t="n"/>
      <x:c r="E321" s="11" t="n"/>
      <x:c r="F321" s="11" t="n"/>
      <x:c r="G321" s="12" t="n"/>
      <x:c r="H321" s="13" t="n"/>
      <x:c r="I321" s="13" t="n"/>
      <x:c r="J321" s="12" t="n"/>
      <x:c r="K321" s="12" t="n"/>
      <x:c r="L321" s="11" t="n"/>
      <x:c r="M321" s="12" t="n"/>
      <x:c r="N321" s="11" t="n"/>
      <x:c r="O321" s="12" t="n"/>
      <x:c r="P321" s="11" t="n"/>
      <x:c r="Q321" s="13" t="n"/>
      <x:c r="R321" s="12" t="n"/>
      <x:c r="S321" s="12" t="n"/>
      <x:c r="T321" s="11" t="n"/>
      <x:c r="U321" s="11" t="n"/>
      <x:c r="V321" s="12" t="str">
        <x:f>IF(OR(B321="Sell Cash-Secured Put",B321="Sell Covered Call"),D321*100*E321,"")</x:f>
      </x:c>
      <x:c r="W321" s="12" t="str">
        <x:f>IF(AND(B321="Sell Cash-Secured Put",P321="Open"),C321*100*E321,"")</x:f>
      </x:c>
      <x:c r="X321" s="14" t="str">
        <x:f>IF(AND(B321="Sell Cash-Secured Put",M321&lt;&gt;""),(M321-C321)/M321,"")</x:f>
      </x:c>
      <x:c r="Y321" s="12" t="str">
        <x:f>IF(B321="Sell Cash-Secured Put",C321-D321,IF(B321="Sell Covered Call",C321+D321,""))</x:f>
      </x:c>
      <x:c r="Z321" s="12" t="str">
        <x:f>IF(OR(P321&lt;&gt;"Open",O321=""),"",IF(B321="Sell Cash-Secured Put",MAX(C321-O321,0)*100*E321,IF(B321="Sell Covered Call",MAX(O321-C321,0)*100*E321,"")))</x:f>
      </x:c>
      <x:c r="AA321" s="12" t="str">
        <x:f>IF(P321&lt;&gt;"Open","",IF(OR(B321="Sell Cash-Secured Put",B321="Sell Covered Call"),V321-Z321-J321-K321,""))</x:f>
      </x:c>
      <x:c r="AB321" s="12" t="n">
        <x:f>IF(P321="Buy to Close",(D321-R321)*100*E321-J321-K321,IF(OR(P321="Assigned",P321="Expired Worthless",P321="Called Away"),V321-J321-K321,0))</x:f>
        <x:v>0</x:v>
      </x:c>
      <x:c r="AC321" s="12" t="str">
        <x:f>IF(AND(P321="Assigned",OR(AD321="",AD321="Holding"),O321&lt;&gt;""),(O321-C321)*100*E321,IF(AND(B321="Own Shares",P321="Open",O321&lt;&gt;""),(O321-G321)*F321,""))</x:f>
      </x:c>
      <x:c r="AD321" s="11" t="n"/>
      <x:c r="AE321" s="11" t="str">
        <x:f>IF(AND(P321="Assigned",OR(AD321="",AD321="Holding")),E321*100,IF(AND(B321="Own Shares",P321="Open"),F321,""))</x:f>
      </x:c>
      <x:c r="AF321" s="12" t="str">
        <x:f>IF(AND(P321="Assigned",OR(AD321="",AD321="Holding")),C321,IF(AND(B321="Own Shares",P321="Open"),G321,""))</x:f>
      </x:c>
      <x:c r="AG321" s="12" t="str">
        <x:f>IF(AND(B321="Own Shares",P321="Sold",S321&lt;&gt;""),(S321-G321)*F321-J321-K321,IF(AND(P321="Assigned",AD321="Sold",S321&lt;&gt;""),(S321-C321)*E321*100,""))</x:f>
      </x:c>
    </x:row>
    <x:row r="322">
      <x:c r="A322" s="11" t="n"/>
      <x:c r="B322" s="11" t="n"/>
      <x:c r="C322" s="12" t="n"/>
      <x:c r="D322" s="12" t="n"/>
      <x:c r="E322" s="11" t="n"/>
      <x:c r="F322" s="11" t="n"/>
      <x:c r="G322" s="12" t="n"/>
      <x:c r="H322" s="13" t="n"/>
      <x:c r="I322" s="13" t="n"/>
      <x:c r="J322" s="12" t="n"/>
      <x:c r="K322" s="12" t="n"/>
      <x:c r="L322" s="11" t="n"/>
      <x:c r="M322" s="12" t="n"/>
      <x:c r="N322" s="11" t="n"/>
      <x:c r="O322" s="12" t="n"/>
      <x:c r="P322" s="11" t="n"/>
      <x:c r="Q322" s="13" t="n"/>
      <x:c r="R322" s="12" t="n"/>
      <x:c r="S322" s="12" t="n"/>
      <x:c r="T322" s="11" t="n"/>
      <x:c r="U322" s="11" t="n"/>
      <x:c r="V322" s="12" t="str">
        <x:f>IF(OR(B322="Sell Cash-Secured Put",B322="Sell Covered Call"),D322*100*E322,"")</x:f>
      </x:c>
      <x:c r="W322" s="12" t="str">
        <x:f>IF(AND(B322="Sell Cash-Secured Put",P322="Open"),C322*100*E322,"")</x:f>
      </x:c>
      <x:c r="X322" s="14" t="str">
        <x:f>IF(AND(B322="Sell Cash-Secured Put",M322&lt;&gt;""),(M322-C322)/M322,"")</x:f>
      </x:c>
      <x:c r="Y322" s="12" t="str">
        <x:f>IF(B322="Sell Cash-Secured Put",C322-D322,IF(B322="Sell Covered Call",C322+D322,""))</x:f>
      </x:c>
      <x:c r="Z322" s="12" t="str">
        <x:f>IF(OR(P322&lt;&gt;"Open",O322=""),"",IF(B322="Sell Cash-Secured Put",MAX(C322-O322,0)*100*E322,IF(B322="Sell Covered Call",MAX(O322-C322,0)*100*E322,"")))</x:f>
      </x:c>
      <x:c r="AA322" s="12" t="str">
        <x:f>IF(P322&lt;&gt;"Open","",IF(OR(B322="Sell Cash-Secured Put",B322="Sell Covered Call"),V322-Z322-J322-K322,""))</x:f>
      </x:c>
      <x:c r="AB322" s="12" t="n">
        <x:f>IF(P322="Buy to Close",(D322-R322)*100*E322-J322-K322,IF(OR(P322="Assigned",P322="Expired Worthless",P322="Called Away"),V322-J322-K322,0))</x:f>
        <x:v>0</x:v>
      </x:c>
      <x:c r="AC322" s="12" t="str">
        <x:f>IF(AND(P322="Assigned",OR(AD322="",AD322="Holding"),O322&lt;&gt;""),(O322-C322)*100*E322,IF(AND(B322="Own Shares",P322="Open",O322&lt;&gt;""),(O322-G322)*F322,""))</x:f>
      </x:c>
      <x:c r="AD322" s="11" t="n"/>
      <x:c r="AE322" s="11" t="str">
        <x:f>IF(AND(P322="Assigned",OR(AD322="",AD322="Holding")),E322*100,IF(AND(B322="Own Shares",P322="Open"),F322,""))</x:f>
      </x:c>
      <x:c r="AF322" s="12" t="str">
        <x:f>IF(AND(P322="Assigned",OR(AD322="",AD322="Holding")),C322,IF(AND(B322="Own Shares",P322="Open"),G322,""))</x:f>
      </x:c>
      <x:c r="AG322" s="12" t="str">
        <x:f>IF(AND(B322="Own Shares",P322="Sold",S322&lt;&gt;""),(S322-G322)*F322-J322-K322,IF(AND(P322="Assigned",AD322="Sold",S322&lt;&gt;""),(S322-C322)*E322*100,""))</x:f>
      </x:c>
    </x:row>
    <x:row r="323">
      <x:c r="A323" s="11" t="n"/>
      <x:c r="B323" s="11" t="n"/>
      <x:c r="C323" s="12" t="n"/>
      <x:c r="D323" s="12" t="n"/>
      <x:c r="E323" s="11" t="n"/>
      <x:c r="F323" s="11" t="n"/>
      <x:c r="G323" s="12" t="n"/>
      <x:c r="H323" s="13" t="n"/>
      <x:c r="I323" s="13" t="n"/>
      <x:c r="J323" s="12" t="n"/>
      <x:c r="K323" s="12" t="n"/>
      <x:c r="L323" s="11" t="n"/>
      <x:c r="M323" s="12" t="n"/>
      <x:c r="N323" s="11" t="n"/>
      <x:c r="O323" s="12" t="n"/>
      <x:c r="P323" s="11" t="n"/>
      <x:c r="Q323" s="13" t="n"/>
      <x:c r="R323" s="12" t="n"/>
      <x:c r="S323" s="12" t="n"/>
      <x:c r="T323" s="11" t="n"/>
      <x:c r="U323" s="11" t="n"/>
      <x:c r="V323" s="12" t="str">
        <x:f>IF(OR(B323="Sell Cash-Secured Put",B323="Sell Covered Call"),D323*100*E323,"")</x:f>
      </x:c>
      <x:c r="W323" s="12" t="str">
        <x:f>IF(AND(B323="Sell Cash-Secured Put",P323="Open"),C323*100*E323,"")</x:f>
      </x:c>
      <x:c r="X323" s="14" t="str">
        <x:f>IF(AND(B323="Sell Cash-Secured Put",M323&lt;&gt;""),(M323-C323)/M323,"")</x:f>
      </x:c>
      <x:c r="Y323" s="12" t="str">
        <x:f>IF(B323="Sell Cash-Secured Put",C323-D323,IF(B323="Sell Covered Call",C323+D323,""))</x:f>
      </x:c>
      <x:c r="Z323" s="12" t="str">
        <x:f>IF(OR(P323&lt;&gt;"Open",O323=""),"",IF(B323="Sell Cash-Secured Put",MAX(C323-O323,0)*100*E323,IF(B323="Sell Covered Call",MAX(O323-C323,0)*100*E323,"")))</x:f>
      </x:c>
      <x:c r="AA323" s="12" t="str">
        <x:f>IF(P323&lt;&gt;"Open","",IF(OR(B323="Sell Cash-Secured Put",B323="Sell Covered Call"),V323-Z323-J323-K323,""))</x:f>
      </x:c>
      <x:c r="AB323" s="12" t="n">
        <x:f>IF(P323="Buy to Close",(D323-R323)*100*E323-J323-K323,IF(OR(P323="Assigned",P323="Expired Worthless",P323="Called Away"),V323-J323-K323,0))</x:f>
        <x:v>0</x:v>
      </x:c>
      <x:c r="AC323" s="12" t="str">
        <x:f>IF(AND(P323="Assigned",OR(AD323="",AD323="Holding"),O323&lt;&gt;""),(O323-C323)*100*E323,IF(AND(B323="Own Shares",P323="Open",O323&lt;&gt;""),(O323-G323)*F323,""))</x:f>
      </x:c>
      <x:c r="AD323" s="11" t="n"/>
      <x:c r="AE323" s="11" t="str">
        <x:f>IF(AND(P323="Assigned",OR(AD323="",AD323="Holding")),E323*100,IF(AND(B323="Own Shares",P323="Open"),F323,""))</x:f>
      </x:c>
      <x:c r="AF323" s="12" t="str">
        <x:f>IF(AND(P323="Assigned",OR(AD323="",AD323="Holding")),C323,IF(AND(B323="Own Shares",P323="Open"),G323,""))</x:f>
      </x:c>
      <x:c r="AG323" s="12" t="str">
        <x:f>IF(AND(B323="Own Shares",P323="Sold",S323&lt;&gt;""),(S323-G323)*F323-J323-K323,IF(AND(P323="Assigned",AD323="Sold",S323&lt;&gt;""),(S323-C323)*E323*100,""))</x:f>
      </x:c>
    </x:row>
    <x:row r="324">
      <x:c r="A324" s="11" t="n"/>
      <x:c r="B324" s="11" t="n"/>
      <x:c r="C324" s="12" t="n"/>
      <x:c r="D324" s="12" t="n"/>
      <x:c r="E324" s="11" t="n"/>
      <x:c r="F324" s="11" t="n"/>
      <x:c r="G324" s="12" t="n"/>
      <x:c r="H324" s="13" t="n"/>
      <x:c r="I324" s="13" t="n"/>
      <x:c r="J324" s="12" t="n"/>
      <x:c r="K324" s="12" t="n"/>
      <x:c r="L324" s="11" t="n"/>
      <x:c r="M324" s="12" t="n"/>
      <x:c r="N324" s="11" t="n"/>
      <x:c r="O324" s="12" t="n"/>
      <x:c r="P324" s="11" t="n"/>
      <x:c r="Q324" s="13" t="n"/>
      <x:c r="R324" s="12" t="n"/>
      <x:c r="S324" s="12" t="n"/>
      <x:c r="T324" s="11" t="n"/>
      <x:c r="U324" s="11" t="n"/>
      <x:c r="V324" s="12" t="str">
        <x:f>IF(OR(B324="Sell Cash-Secured Put",B324="Sell Covered Call"),D324*100*E324,"")</x:f>
      </x:c>
      <x:c r="W324" s="12" t="str">
        <x:f>IF(AND(B324="Sell Cash-Secured Put",P324="Open"),C324*100*E324,"")</x:f>
      </x:c>
      <x:c r="X324" s="14" t="str">
        <x:f>IF(AND(B324="Sell Cash-Secured Put",M324&lt;&gt;""),(M324-C324)/M324,"")</x:f>
      </x:c>
      <x:c r="Y324" s="12" t="str">
        <x:f>IF(B324="Sell Cash-Secured Put",C324-D324,IF(B324="Sell Covered Call",C324+D324,""))</x:f>
      </x:c>
      <x:c r="Z324" s="12" t="str">
        <x:f>IF(OR(P324&lt;&gt;"Open",O324=""),"",IF(B324="Sell Cash-Secured Put",MAX(C324-O324,0)*100*E324,IF(B324="Sell Covered Call",MAX(O324-C324,0)*100*E324,"")))</x:f>
      </x:c>
      <x:c r="AA324" s="12" t="str">
        <x:f>IF(P324&lt;&gt;"Open","",IF(OR(B324="Sell Cash-Secured Put",B324="Sell Covered Call"),V324-Z324-J324-K324,""))</x:f>
      </x:c>
      <x:c r="AB324" s="12" t="n">
        <x:f>IF(P324="Buy to Close",(D324-R324)*100*E324-J324-K324,IF(OR(P324="Assigned",P324="Expired Worthless",P324="Called Away"),V324-J324-K324,0))</x:f>
        <x:v>0</x:v>
      </x:c>
      <x:c r="AC324" s="12" t="str">
        <x:f>IF(AND(P324="Assigned",OR(AD324="",AD324="Holding"),O324&lt;&gt;""),(O324-C324)*100*E324,IF(AND(B324="Own Shares",P324="Open",O324&lt;&gt;""),(O324-G324)*F324,""))</x:f>
      </x:c>
      <x:c r="AD324" s="11" t="n"/>
      <x:c r="AE324" s="11" t="str">
        <x:f>IF(AND(P324="Assigned",OR(AD324="",AD324="Holding")),E324*100,IF(AND(B324="Own Shares",P324="Open"),F324,""))</x:f>
      </x:c>
      <x:c r="AF324" s="12" t="str">
        <x:f>IF(AND(P324="Assigned",OR(AD324="",AD324="Holding")),C324,IF(AND(B324="Own Shares",P324="Open"),G324,""))</x:f>
      </x:c>
      <x:c r="AG324" s="12" t="str">
        <x:f>IF(AND(B324="Own Shares",P324="Sold",S324&lt;&gt;""),(S324-G324)*F324-J324-K324,IF(AND(P324="Assigned",AD324="Sold",S324&lt;&gt;""),(S324-C324)*E324*100,""))</x:f>
      </x:c>
    </x:row>
    <x:row r="325">
      <x:c r="A325" s="11" t="n"/>
      <x:c r="B325" s="11" t="n"/>
      <x:c r="C325" s="12" t="n"/>
      <x:c r="D325" s="12" t="n"/>
      <x:c r="E325" s="11" t="n"/>
      <x:c r="F325" s="11" t="n"/>
      <x:c r="G325" s="12" t="n"/>
      <x:c r="H325" s="13" t="n"/>
      <x:c r="I325" s="13" t="n"/>
      <x:c r="J325" s="12" t="n"/>
      <x:c r="K325" s="12" t="n"/>
      <x:c r="L325" s="11" t="n"/>
      <x:c r="M325" s="12" t="n"/>
      <x:c r="N325" s="11" t="n"/>
      <x:c r="O325" s="12" t="n"/>
      <x:c r="P325" s="11" t="n"/>
      <x:c r="Q325" s="13" t="n"/>
      <x:c r="R325" s="12" t="n"/>
      <x:c r="S325" s="12" t="n"/>
      <x:c r="T325" s="11" t="n"/>
      <x:c r="U325" s="11" t="n"/>
      <x:c r="V325" s="12" t="str">
        <x:f>IF(OR(B325="Sell Cash-Secured Put",B325="Sell Covered Call"),D325*100*E325,"")</x:f>
      </x:c>
      <x:c r="W325" s="12" t="str">
        <x:f>IF(AND(B325="Sell Cash-Secured Put",P325="Open"),C325*100*E325,"")</x:f>
      </x:c>
      <x:c r="X325" s="14" t="str">
        <x:f>IF(AND(B325="Sell Cash-Secured Put",M325&lt;&gt;""),(M325-C325)/M325,"")</x:f>
      </x:c>
      <x:c r="Y325" s="12" t="str">
        <x:f>IF(B325="Sell Cash-Secured Put",C325-D325,IF(B325="Sell Covered Call",C325+D325,""))</x:f>
      </x:c>
      <x:c r="Z325" s="12" t="str">
        <x:f>IF(OR(P325&lt;&gt;"Open",O325=""),"",IF(B325="Sell Cash-Secured Put",MAX(C325-O325,0)*100*E325,IF(B325="Sell Covered Call",MAX(O325-C325,0)*100*E325,"")))</x:f>
      </x:c>
      <x:c r="AA325" s="12" t="str">
        <x:f>IF(P325&lt;&gt;"Open","",IF(OR(B325="Sell Cash-Secured Put",B325="Sell Covered Call"),V325-Z325-J325-K325,""))</x:f>
      </x:c>
      <x:c r="AB325" s="12" t="n">
        <x:f>IF(P325="Buy to Close",(D325-R325)*100*E325-J325-K325,IF(OR(P325="Assigned",P325="Expired Worthless",P325="Called Away"),V325-J325-K325,0))</x:f>
        <x:v>0</x:v>
      </x:c>
      <x:c r="AC325" s="12" t="str">
        <x:f>IF(AND(P325="Assigned",OR(AD325="",AD325="Holding"),O325&lt;&gt;""),(O325-C325)*100*E325,IF(AND(B325="Own Shares",P325="Open",O325&lt;&gt;""),(O325-G325)*F325,""))</x:f>
      </x:c>
      <x:c r="AD325" s="11" t="n"/>
      <x:c r="AE325" s="11" t="str">
        <x:f>IF(AND(P325="Assigned",OR(AD325="",AD325="Holding")),E325*100,IF(AND(B325="Own Shares",P325="Open"),F325,""))</x:f>
      </x:c>
      <x:c r="AF325" s="12" t="str">
        <x:f>IF(AND(P325="Assigned",OR(AD325="",AD325="Holding")),C325,IF(AND(B325="Own Shares",P325="Open"),G325,""))</x:f>
      </x:c>
      <x:c r="AG325" s="12" t="str">
        <x:f>IF(AND(B325="Own Shares",P325="Sold",S325&lt;&gt;""),(S325-G325)*F325-J325-K325,IF(AND(P325="Assigned",AD325="Sold",S325&lt;&gt;""),(S325-C325)*E325*100,""))</x:f>
      </x:c>
    </x:row>
    <x:row r="326">
      <x:c r="A326" s="11" t="n"/>
      <x:c r="B326" s="11" t="n"/>
      <x:c r="C326" s="12" t="n"/>
      <x:c r="D326" s="12" t="n"/>
      <x:c r="E326" s="11" t="n"/>
      <x:c r="F326" s="11" t="n"/>
      <x:c r="G326" s="12" t="n"/>
      <x:c r="H326" s="13" t="n"/>
      <x:c r="I326" s="13" t="n"/>
      <x:c r="J326" s="12" t="n"/>
      <x:c r="K326" s="12" t="n"/>
      <x:c r="L326" s="11" t="n"/>
      <x:c r="M326" s="12" t="n"/>
      <x:c r="N326" s="11" t="n"/>
      <x:c r="O326" s="12" t="n"/>
      <x:c r="P326" s="11" t="n"/>
      <x:c r="Q326" s="13" t="n"/>
      <x:c r="R326" s="12" t="n"/>
      <x:c r="S326" s="12" t="n"/>
      <x:c r="T326" s="11" t="n"/>
      <x:c r="U326" s="11" t="n"/>
      <x:c r="V326" s="12" t="str">
        <x:f>IF(OR(B326="Sell Cash-Secured Put",B326="Sell Covered Call"),D326*100*E326,"")</x:f>
      </x:c>
      <x:c r="W326" s="12" t="str">
        <x:f>IF(AND(B326="Sell Cash-Secured Put",P326="Open"),C326*100*E326,"")</x:f>
      </x:c>
      <x:c r="X326" s="14" t="str">
        <x:f>IF(AND(B326="Sell Cash-Secured Put",M326&lt;&gt;""),(M326-C326)/M326,"")</x:f>
      </x:c>
      <x:c r="Y326" s="12" t="str">
        <x:f>IF(B326="Sell Cash-Secured Put",C326-D326,IF(B326="Sell Covered Call",C326+D326,""))</x:f>
      </x:c>
      <x:c r="Z326" s="12" t="str">
        <x:f>IF(OR(P326&lt;&gt;"Open",O326=""),"",IF(B326="Sell Cash-Secured Put",MAX(C326-O326,0)*100*E326,IF(B326="Sell Covered Call",MAX(O326-C326,0)*100*E326,"")))</x:f>
      </x:c>
      <x:c r="AA326" s="12" t="str">
        <x:f>IF(P326&lt;&gt;"Open","",IF(OR(B326="Sell Cash-Secured Put",B326="Sell Covered Call"),V326-Z326-J326-K326,""))</x:f>
      </x:c>
      <x:c r="AB326" s="12" t="n">
        <x:f>IF(P326="Buy to Close",(D326-R326)*100*E326-J326-K326,IF(OR(P326="Assigned",P326="Expired Worthless",P326="Called Away"),V326-J326-K326,0))</x:f>
        <x:v>0</x:v>
      </x:c>
      <x:c r="AC326" s="12" t="str">
        <x:f>IF(AND(P326="Assigned",OR(AD326="",AD326="Holding"),O326&lt;&gt;""),(O326-C326)*100*E326,IF(AND(B326="Own Shares",P326="Open",O326&lt;&gt;""),(O326-G326)*F326,""))</x:f>
      </x:c>
      <x:c r="AD326" s="11" t="n"/>
      <x:c r="AE326" s="11" t="str">
        <x:f>IF(AND(P326="Assigned",OR(AD326="",AD326="Holding")),E326*100,IF(AND(B326="Own Shares",P326="Open"),F326,""))</x:f>
      </x:c>
      <x:c r="AF326" s="12" t="str">
        <x:f>IF(AND(P326="Assigned",OR(AD326="",AD326="Holding")),C326,IF(AND(B326="Own Shares",P326="Open"),G326,""))</x:f>
      </x:c>
      <x:c r="AG326" s="12" t="str">
        <x:f>IF(AND(B326="Own Shares",P326="Sold",S326&lt;&gt;""),(S326-G326)*F326-J326-K326,IF(AND(P326="Assigned",AD326="Sold",S326&lt;&gt;""),(S326-C326)*E326*100,""))</x:f>
      </x:c>
    </x:row>
    <x:row r="327">
      <x:c r="A327" s="11" t="n"/>
      <x:c r="B327" s="11" t="n"/>
      <x:c r="C327" s="12" t="n"/>
      <x:c r="D327" s="12" t="n"/>
      <x:c r="E327" s="11" t="n"/>
      <x:c r="F327" s="11" t="n"/>
      <x:c r="G327" s="12" t="n"/>
      <x:c r="H327" s="13" t="n"/>
      <x:c r="I327" s="13" t="n"/>
      <x:c r="J327" s="12" t="n"/>
      <x:c r="K327" s="12" t="n"/>
      <x:c r="L327" s="11" t="n"/>
      <x:c r="M327" s="12" t="n"/>
      <x:c r="N327" s="11" t="n"/>
      <x:c r="O327" s="12" t="n"/>
      <x:c r="P327" s="11" t="n"/>
      <x:c r="Q327" s="13" t="n"/>
      <x:c r="R327" s="12" t="n"/>
      <x:c r="S327" s="12" t="n"/>
      <x:c r="T327" s="11" t="n"/>
      <x:c r="U327" s="11" t="n"/>
      <x:c r="V327" s="12" t="str">
        <x:f>IF(OR(B327="Sell Cash-Secured Put",B327="Sell Covered Call"),D327*100*E327,"")</x:f>
      </x:c>
      <x:c r="W327" s="12" t="str">
        <x:f>IF(AND(B327="Sell Cash-Secured Put",P327="Open"),C327*100*E327,"")</x:f>
      </x:c>
      <x:c r="X327" s="14" t="str">
        <x:f>IF(AND(B327="Sell Cash-Secured Put",M327&lt;&gt;""),(M327-C327)/M327,"")</x:f>
      </x:c>
      <x:c r="Y327" s="12" t="str">
        <x:f>IF(B327="Sell Cash-Secured Put",C327-D327,IF(B327="Sell Covered Call",C327+D327,""))</x:f>
      </x:c>
      <x:c r="Z327" s="12" t="str">
        <x:f>IF(OR(P327&lt;&gt;"Open",O327=""),"",IF(B327="Sell Cash-Secured Put",MAX(C327-O327,0)*100*E327,IF(B327="Sell Covered Call",MAX(O327-C327,0)*100*E327,"")))</x:f>
      </x:c>
      <x:c r="AA327" s="12" t="str">
        <x:f>IF(P327&lt;&gt;"Open","",IF(OR(B327="Sell Cash-Secured Put",B327="Sell Covered Call"),V327-Z327-J327-K327,""))</x:f>
      </x:c>
      <x:c r="AB327" s="12" t="n">
        <x:f>IF(P327="Buy to Close",(D327-R327)*100*E327-J327-K327,IF(OR(P327="Assigned",P327="Expired Worthless",P327="Called Away"),V327-J327-K327,0))</x:f>
        <x:v>0</x:v>
      </x:c>
      <x:c r="AC327" s="12" t="str">
        <x:f>IF(AND(P327="Assigned",OR(AD327="",AD327="Holding"),O327&lt;&gt;""),(O327-C327)*100*E327,IF(AND(B327="Own Shares",P327="Open",O327&lt;&gt;""),(O327-G327)*F327,""))</x:f>
      </x:c>
      <x:c r="AD327" s="11" t="n"/>
      <x:c r="AE327" s="11" t="str">
        <x:f>IF(AND(P327="Assigned",OR(AD327="",AD327="Holding")),E327*100,IF(AND(B327="Own Shares",P327="Open"),F327,""))</x:f>
      </x:c>
      <x:c r="AF327" s="12" t="str">
        <x:f>IF(AND(P327="Assigned",OR(AD327="",AD327="Holding")),C327,IF(AND(B327="Own Shares",P327="Open"),G327,""))</x:f>
      </x:c>
      <x:c r="AG327" s="12" t="str">
        <x:f>IF(AND(B327="Own Shares",P327="Sold",S327&lt;&gt;""),(S327-G327)*F327-J327-K327,IF(AND(P327="Assigned",AD327="Sold",S327&lt;&gt;""),(S327-C327)*E327*100,""))</x:f>
      </x:c>
    </x:row>
    <x:row r="328">
      <x:c r="A328" s="11" t="n"/>
      <x:c r="B328" s="11" t="n"/>
      <x:c r="C328" s="12" t="n"/>
      <x:c r="D328" s="12" t="n"/>
      <x:c r="E328" s="11" t="n"/>
      <x:c r="F328" s="11" t="n"/>
      <x:c r="G328" s="12" t="n"/>
      <x:c r="H328" s="13" t="n"/>
      <x:c r="I328" s="13" t="n"/>
      <x:c r="J328" s="12" t="n"/>
      <x:c r="K328" s="12" t="n"/>
      <x:c r="L328" s="11" t="n"/>
      <x:c r="M328" s="12" t="n"/>
      <x:c r="N328" s="11" t="n"/>
      <x:c r="O328" s="12" t="n"/>
      <x:c r="P328" s="11" t="n"/>
      <x:c r="Q328" s="13" t="n"/>
      <x:c r="R328" s="12" t="n"/>
      <x:c r="S328" s="12" t="n"/>
      <x:c r="T328" s="11" t="n"/>
      <x:c r="U328" s="11" t="n"/>
      <x:c r="V328" s="12" t="str">
        <x:f>IF(OR(B328="Sell Cash-Secured Put",B328="Sell Covered Call"),D328*100*E328,"")</x:f>
      </x:c>
      <x:c r="W328" s="12" t="str">
        <x:f>IF(AND(B328="Sell Cash-Secured Put",P328="Open"),C328*100*E328,"")</x:f>
      </x:c>
      <x:c r="X328" s="14" t="str">
        <x:f>IF(AND(B328="Sell Cash-Secured Put",M328&lt;&gt;""),(M328-C328)/M328,"")</x:f>
      </x:c>
      <x:c r="Y328" s="12" t="str">
        <x:f>IF(B328="Sell Cash-Secured Put",C328-D328,IF(B328="Sell Covered Call",C328+D328,""))</x:f>
      </x:c>
      <x:c r="Z328" s="12" t="str">
        <x:f>IF(OR(P328&lt;&gt;"Open",O328=""),"",IF(B328="Sell Cash-Secured Put",MAX(C328-O328,0)*100*E328,IF(B328="Sell Covered Call",MAX(O328-C328,0)*100*E328,"")))</x:f>
      </x:c>
      <x:c r="AA328" s="12" t="str">
        <x:f>IF(P328&lt;&gt;"Open","",IF(OR(B328="Sell Cash-Secured Put",B328="Sell Covered Call"),V328-Z328-J328-K328,""))</x:f>
      </x:c>
      <x:c r="AB328" s="12" t="n">
        <x:f>IF(P328="Buy to Close",(D328-R328)*100*E328-J328-K328,IF(OR(P328="Assigned",P328="Expired Worthless",P328="Called Away"),V328-J328-K328,0))</x:f>
        <x:v>0</x:v>
      </x:c>
      <x:c r="AC328" s="12" t="str">
        <x:f>IF(AND(P328="Assigned",OR(AD328="",AD328="Holding"),O328&lt;&gt;""),(O328-C328)*100*E328,IF(AND(B328="Own Shares",P328="Open",O328&lt;&gt;""),(O328-G328)*F328,""))</x:f>
      </x:c>
      <x:c r="AD328" s="11" t="n"/>
      <x:c r="AE328" s="11" t="str">
        <x:f>IF(AND(P328="Assigned",OR(AD328="",AD328="Holding")),E328*100,IF(AND(B328="Own Shares",P328="Open"),F328,""))</x:f>
      </x:c>
      <x:c r="AF328" s="12" t="str">
        <x:f>IF(AND(P328="Assigned",OR(AD328="",AD328="Holding")),C328,IF(AND(B328="Own Shares",P328="Open"),G328,""))</x:f>
      </x:c>
      <x:c r="AG328" s="12" t="str">
        <x:f>IF(AND(B328="Own Shares",P328="Sold",S328&lt;&gt;""),(S328-G328)*F328-J328-K328,IF(AND(P328="Assigned",AD328="Sold",S328&lt;&gt;""),(S328-C328)*E328*100,""))</x:f>
      </x:c>
    </x:row>
    <x:row r="329">
      <x:c r="A329" s="11" t="n"/>
      <x:c r="B329" s="11" t="n"/>
      <x:c r="C329" s="12" t="n"/>
      <x:c r="D329" s="12" t="n"/>
      <x:c r="E329" s="11" t="n"/>
      <x:c r="F329" s="11" t="n"/>
      <x:c r="G329" s="12" t="n"/>
      <x:c r="H329" s="13" t="n"/>
      <x:c r="I329" s="13" t="n"/>
      <x:c r="J329" s="12" t="n"/>
      <x:c r="K329" s="12" t="n"/>
      <x:c r="L329" s="11" t="n"/>
      <x:c r="M329" s="12" t="n"/>
      <x:c r="N329" s="11" t="n"/>
      <x:c r="O329" s="12" t="n"/>
      <x:c r="P329" s="11" t="n"/>
      <x:c r="Q329" s="13" t="n"/>
      <x:c r="R329" s="12" t="n"/>
      <x:c r="S329" s="12" t="n"/>
      <x:c r="T329" s="11" t="n"/>
      <x:c r="U329" s="11" t="n"/>
      <x:c r="V329" s="12" t="str">
        <x:f>IF(OR(B329="Sell Cash-Secured Put",B329="Sell Covered Call"),D329*100*E329,"")</x:f>
      </x:c>
      <x:c r="W329" s="12" t="str">
        <x:f>IF(AND(B329="Sell Cash-Secured Put",P329="Open"),C329*100*E329,"")</x:f>
      </x:c>
      <x:c r="X329" s="14" t="str">
        <x:f>IF(AND(B329="Sell Cash-Secured Put",M329&lt;&gt;""),(M329-C329)/M329,"")</x:f>
      </x:c>
      <x:c r="Y329" s="12" t="str">
        <x:f>IF(B329="Sell Cash-Secured Put",C329-D329,IF(B329="Sell Covered Call",C329+D329,""))</x:f>
      </x:c>
      <x:c r="Z329" s="12" t="str">
        <x:f>IF(OR(P329&lt;&gt;"Open",O329=""),"",IF(B329="Sell Cash-Secured Put",MAX(C329-O329,0)*100*E329,IF(B329="Sell Covered Call",MAX(O329-C329,0)*100*E329,"")))</x:f>
      </x:c>
      <x:c r="AA329" s="12" t="str">
        <x:f>IF(P329&lt;&gt;"Open","",IF(OR(B329="Sell Cash-Secured Put",B329="Sell Covered Call"),V329-Z329-J329-K329,""))</x:f>
      </x:c>
      <x:c r="AB329" s="12" t="n">
        <x:f>IF(P329="Buy to Close",(D329-R329)*100*E329-J329-K329,IF(OR(P329="Assigned",P329="Expired Worthless",P329="Called Away"),V329-J329-K329,0))</x:f>
        <x:v>0</x:v>
      </x:c>
      <x:c r="AC329" s="12" t="str">
        <x:f>IF(AND(P329="Assigned",OR(AD329="",AD329="Holding"),O329&lt;&gt;""),(O329-C329)*100*E329,IF(AND(B329="Own Shares",P329="Open",O329&lt;&gt;""),(O329-G329)*F329,""))</x:f>
      </x:c>
      <x:c r="AD329" s="11" t="n"/>
      <x:c r="AE329" s="11" t="str">
        <x:f>IF(AND(P329="Assigned",OR(AD329="",AD329="Holding")),E329*100,IF(AND(B329="Own Shares",P329="Open"),F329,""))</x:f>
      </x:c>
      <x:c r="AF329" s="12" t="str">
        <x:f>IF(AND(P329="Assigned",OR(AD329="",AD329="Holding")),C329,IF(AND(B329="Own Shares",P329="Open"),G329,""))</x:f>
      </x:c>
      <x:c r="AG329" s="12" t="str">
        <x:f>IF(AND(B329="Own Shares",P329="Sold",S329&lt;&gt;""),(S329-G329)*F329-J329-K329,IF(AND(P329="Assigned",AD329="Sold",S329&lt;&gt;""),(S329-C329)*E329*100,""))</x:f>
      </x:c>
    </x:row>
    <x:row r="330">
      <x:c r="A330" s="11" t="n"/>
      <x:c r="B330" s="11" t="n"/>
      <x:c r="C330" s="12" t="n"/>
      <x:c r="D330" s="12" t="n"/>
      <x:c r="E330" s="11" t="n"/>
      <x:c r="F330" s="11" t="n"/>
      <x:c r="G330" s="12" t="n"/>
      <x:c r="H330" s="13" t="n"/>
      <x:c r="I330" s="13" t="n"/>
      <x:c r="J330" s="12" t="n"/>
      <x:c r="K330" s="12" t="n"/>
      <x:c r="L330" s="11" t="n"/>
      <x:c r="M330" s="12" t="n"/>
      <x:c r="N330" s="11" t="n"/>
      <x:c r="O330" s="12" t="n"/>
      <x:c r="P330" s="11" t="n"/>
      <x:c r="Q330" s="13" t="n"/>
      <x:c r="R330" s="12" t="n"/>
      <x:c r="S330" s="12" t="n"/>
      <x:c r="T330" s="11" t="n"/>
      <x:c r="U330" s="11" t="n"/>
      <x:c r="V330" s="12" t="str">
        <x:f>IF(OR(B330="Sell Cash-Secured Put",B330="Sell Covered Call"),D330*100*E330,"")</x:f>
      </x:c>
      <x:c r="W330" s="12" t="str">
        <x:f>IF(AND(B330="Sell Cash-Secured Put",P330="Open"),C330*100*E330,"")</x:f>
      </x:c>
      <x:c r="X330" s="14" t="str">
        <x:f>IF(AND(B330="Sell Cash-Secured Put",M330&lt;&gt;""),(M330-C330)/M330,"")</x:f>
      </x:c>
      <x:c r="Y330" s="12" t="str">
        <x:f>IF(B330="Sell Cash-Secured Put",C330-D330,IF(B330="Sell Covered Call",C330+D330,""))</x:f>
      </x:c>
      <x:c r="Z330" s="12" t="str">
        <x:f>IF(OR(P330&lt;&gt;"Open",O330=""),"",IF(B330="Sell Cash-Secured Put",MAX(C330-O330,0)*100*E330,IF(B330="Sell Covered Call",MAX(O330-C330,0)*100*E330,"")))</x:f>
      </x:c>
      <x:c r="AA330" s="12" t="str">
        <x:f>IF(P330&lt;&gt;"Open","",IF(OR(B330="Sell Cash-Secured Put",B330="Sell Covered Call"),V330-Z330-J330-K330,""))</x:f>
      </x:c>
      <x:c r="AB330" s="12" t="n">
        <x:f>IF(P330="Buy to Close",(D330-R330)*100*E330-J330-K330,IF(OR(P330="Assigned",P330="Expired Worthless",P330="Called Away"),V330-J330-K330,0))</x:f>
        <x:v>0</x:v>
      </x:c>
      <x:c r="AC330" s="12" t="str">
        <x:f>IF(AND(P330="Assigned",OR(AD330="",AD330="Holding"),O330&lt;&gt;""),(O330-C330)*100*E330,IF(AND(B330="Own Shares",P330="Open",O330&lt;&gt;""),(O330-G330)*F330,""))</x:f>
      </x:c>
      <x:c r="AD330" s="11" t="n"/>
      <x:c r="AE330" s="11" t="str">
        <x:f>IF(AND(P330="Assigned",OR(AD330="",AD330="Holding")),E330*100,IF(AND(B330="Own Shares",P330="Open"),F330,""))</x:f>
      </x:c>
      <x:c r="AF330" s="12" t="str">
        <x:f>IF(AND(P330="Assigned",OR(AD330="",AD330="Holding")),C330,IF(AND(B330="Own Shares",P330="Open"),G330,""))</x:f>
      </x:c>
      <x:c r="AG330" s="12" t="str">
        <x:f>IF(AND(B330="Own Shares",P330="Sold",S330&lt;&gt;""),(S330-G330)*F330-J330-K330,IF(AND(P330="Assigned",AD330="Sold",S330&lt;&gt;""),(S330-C330)*E330*100,""))</x:f>
      </x:c>
    </x:row>
    <x:row r="331">
      <x:c r="A331" s="11" t="n"/>
      <x:c r="B331" s="11" t="n"/>
      <x:c r="C331" s="12" t="n"/>
      <x:c r="D331" s="12" t="n"/>
      <x:c r="E331" s="11" t="n"/>
      <x:c r="F331" s="11" t="n"/>
      <x:c r="G331" s="12" t="n"/>
      <x:c r="H331" s="13" t="n"/>
      <x:c r="I331" s="13" t="n"/>
      <x:c r="J331" s="12" t="n"/>
      <x:c r="K331" s="12" t="n"/>
      <x:c r="L331" s="11" t="n"/>
      <x:c r="M331" s="12" t="n"/>
      <x:c r="N331" s="11" t="n"/>
      <x:c r="O331" s="12" t="n"/>
      <x:c r="P331" s="11" t="n"/>
      <x:c r="Q331" s="13" t="n"/>
      <x:c r="R331" s="12" t="n"/>
      <x:c r="S331" s="12" t="n"/>
      <x:c r="T331" s="11" t="n"/>
      <x:c r="U331" s="11" t="n"/>
      <x:c r="V331" s="12" t="str">
        <x:f>IF(OR(B331="Sell Cash-Secured Put",B331="Sell Covered Call"),D331*100*E331,"")</x:f>
      </x:c>
      <x:c r="W331" s="12" t="str">
        <x:f>IF(AND(B331="Sell Cash-Secured Put",P331="Open"),C331*100*E331,"")</x:f>
      </x:c>
      <x:c r="X331" s="14" t="str">
        <x:f>IF(AND(B331="Sell Cash-Secured Put",M331&lt;&gt;""),(M331-C331)/M331,"")</x:f>
      </x:c>
      <x:c r="Y331" s="12" t="str">
        <x:f>IF(B331="Sell Cash-Secured Put",C331-D331,IF(B331="Sell Covered Call",C331+D331,""))</x:f>
      </x:c>
      <x:c r="Z331" s="12" t="str">
        <x:f>IF(OR(P331&lt;&gt;"Open",O331=""),"",IF(B331="Sell Cash-Secured Put",MAX(C331-O331,0)*100*E331,IF(B331="Sell Covered Call",MAX(O331-C331,0)*100*E331,"")))</x:f>
      </x:c>
      <x:c r="AA331" s="12" t="str">
        <x:f>IF(P331&lt;&gt;"Open","",IF(OR(B331="Sell Cash-Secured Put",B331="Sell Covered Call"),V331-Z331-J331-K331,""))</x:f>
      </x:c>
      <x:c r="AB331" s="12" t="n">
        <x:f>IF(P331="Buy to Close",(D331-R331)*100*E331-J331-K331,IF(OR(P331="Assigned",P331="Expired Worthless",P331="Called Away"),V331-J331-K331,0))</x:f>
        <x:v>0</x:v>
      </x:c>
      <x:c r="AC331" s="12" t="str">
        <x:f>IF(AND(P331="Assigned",OR(AD331="",AD331="Holding"),O331&lt;&gt;""),(O331-C331)*100*E331,IF(AND(B331="Own Shares",P331="Open",O331&lt;&gt;""),(O331-G331)*F331,""))</x:f>
      </x:c>
      <x:c r="AD331" s="11" t="n"/>
      <x:c r="AE331" s="11" t="str">
        <x:f>IF(AND(P331="Assigned",OR(AD331="",AD331="Holding")),E331*100,IF(AND(B331="Own Shares",P331="Open"),F331,""))</x:f>
      </x:c>
      <x:c r="AF331" s="12" t="str">
        <x:f>IF(AND(P331="Assigned",OR(AD331="",AD331="Holding")),C331,IF(AND(B331="Own Shares",P331="Open"),G331,""))</x:f>
      </x:c>
      <x:c r="AG331" s="12" t="str">
        <x:f>IF(AND(B331="Own Shares",P331="Sold",S331&lt;&gt;""),(S331-G331)*F331-J331-K331,IF(AND(P331="Assigned",AD331="Sold",S331&lt;&gt;""),(S331-C331)*E331*100,""))</x:f>
      </x:c>
    </x:row>
    <x:row r="332">
      <x:c r="A332" s="11" t="n"/>
      <x:c r="B332" s="11" t="n"/>
      <x:c r="C332" s="12" t="n"/>
      <x:c r="D332" s="12" t="n"/>
      <x:c r="E332" s="11" t="n"/>
      <x:c r="F332" s="11" t="n"/>
      <x:c r="G332" s="12" t="n"/>
      <x:c r="H332" s="13" t="n"/>
      <x:c r="I332" s="13" t="n"/>
      <x:c r="J332" s="12" t="n"/>
      <x:c r="K332" s="12" t="n"/>
      <x:c r="L332" s="11" t="n"/>
      <x:c r="M332" s="12" t="n"/>
      <x:c r="N332" s="11" t="n"/>
      <x:c r="O332" s="12" t="n"/>
      <x:c r="P332" s="11" t="n"/>
      <x:c r="Q332" s="13" t="n"/>
      <x:c r="R332" s="12" t="n"/>
      <x:c r="S332" s="12" t="n"/>
      <x:c r="T332" s="11" t="n"/>
      <x:c r="U332" s="11" t="n"/>
      <x:c r="V332" s="12" t="str">
        <x:f>IF(OR(B332="Sell Cash-Secured Put",B332="Sell Covered Call"),D332*100*E332,"")</x:f>
      </x:c>
      <x:c r="W332" s="12" t="str">
        <x:f>IF(AND(B332="Sell Cash-Secured Put",P332="Open"),C332*100*E332,"")</x:f>
      </x:c>
      <x:c r="X332" s="14" t="str">
        <x:f>IF(AND(B332="Sell Cash-Secured Put",M332&lt;&gt;""),(M332-C332)/M332,"")</x:f>
      </x:c>
      <x:c r="Y332" s="12" t="str">
        <x:f>IF(B332="Sell Cash-Secured Put",C332-D332,IF(B332="Sell Covered Call",C332+D332,""))</x:f>
      </x:c>
      <x:c r="Z332" s="12" t="str">
        <x:f>IF(OR(P332&lt;&gt;"Open",O332=""),"",IF(B332="Sell Cash-Secured Put",MAX(C332-O332,0)*100*E332,IF(B332="Sell Covered Call",MAX(O332-C332,0)*100*E332,"")))</x:f>
      </x:c>
      <x:c r="AA332" s="12" t="str">
        <x:f>IF(P332&lt;&gt;"Open","",IF(OR(B332="Sell Cash-Secured Put",B332="Sell Covered Call"),V332-Z332-J332-K332,""))</x:f>
      </x:c>
      <x:c r="AB332" s="12" t="n">
        <x:f>IF(P332="Buy to Close",(D332-R332)*100*E332-J332-K332,IF(OR(P332="Assigned",P332="Expired Worthless",P332="Called Away"),V332-J332-K332,0))</x:f>
        <x:v>0</x:v>
      </x:c>
      <x:c r="AC332" s="12" t="str">
        <x:f>IF(AND(P332="Assigned",OR(AD332="",AD332="Holding"),O332&lt;&gt;""),(O332-C332)*100*E332,IF(AND(B332="Own Shares",P332="Open",O332&lt;&gt;""),(O332-G332)*F332,""))</x:f>
      </x:c>
      <x:c r="AD332" s="11" t="n"/>
      <x:c r="AE332" s="11" t="str">
        <x:f>IF(AND(P332="Assigned",OR(AD332="",AD332="Holding")),E332*100,IF(AND(B332="Own Shares",P332="Open"),F332,""))</x:f>
      </x:c>
      <x:c r="AF332" s="12" t="str">
        <x:f>IF(AND(P332="Assigned",OR(AD332="",AD332="Holding")),C332,IF(AND(B332="Own Shares",P332="Open"),G332,""))</x:f>
      </x:c>
      <x:c r="AG332" s="12" t="str">
        <x:f>IF(AND(B332="Own Shares",P332="Sold",S332&lt;&gt;""),(S332-G332)*F332-J332-K332,IF(AND(P332="Assigned",AD332="Sold",S332&lt;&gt;""),(S332-C332)*E332*100,""))</x:f>
      </x:c>
    </x:row>
    <x:row r="333">
      <x:c r="A333" s="11" t="n"/>
      <x:c r="B333" s="11" t="n"/>
      <x:c r="C333" s="12" t="n"/>
      <x:c r="D333" s="12" t="n"/>
      <x:c r="E333" s="11" t="n"/>
      <x:c r="F333" s="11" t="n"/>
      <x:c r="G333" s="12" t="n"/>
      <x:c r="H333" s="13" t="n"/>
      <x:c r="I333" s="13" t="n"/>
      <x:c r="J333" s="12" t="n"/>
      <x:c r="K333" s="12" t="n"/>
      <x:c r="L333" s="11" t="n"/>
      <x:c r="M333" s="12" t="n"/>
      <x:c r="N333" s="11" t="n"/>
      <x:c r="O333" s="12" t="n"/>
      <x:c r="P333" s="11" t="n"/>
      <x:c r="Q333" s="13" t="n"/>
      <x:c r="R333" s="12" t="n"/>
      <x:c r="S333" s="12" t="n"/>
      <x:c r="T333" s="11" t="n"/>
      <x:c r="U333" s="11" t="n"/>
      <x:c r="V333" s="12" t="str">
        <x:f>IF(OR(B333="Sell Cash-Secured Put",B333="Sell Covered Call"),D333*100*E333,"")</x:f>
      </x:c>
      <x:c r="W333" s="12" t="str">
        <x:f>IF(AND(B333="Sell Cash-Secured Put",P333="Open"),C333*100*E333,"")</x:f>
      </x:c>
      <x:c r="X333" s="14" t="str">
        <x:f>IF(AND(B333="Sell Cash-Secured Put",M333&lt;&gt;""),(M333-C333)/M333,"")</x:f>
      </x:c>
      <x:c r="Y333" s="12" t="str">
        <x:f>IF(B333="Sell Cash-Secured Put",C333-D333,IF(B333="Sell Covered Call",C333+D333,""))</x:f>
      </x:c>
      <x:c r="Z333" s="12" t="str">
        <x:f>IF(OR(P333&lt;&gt;"Open",O333=""),"",IF(B333="Sell Cash-Secured Put",MAX(C333-O333,0)*100*E333,IF(B333="Sell Covered Call",MAX(O333-C333,0)*100*E333,"")))</x:f>
      </x:c>
      <x:c r="AA333" s="12" t="str">
        <x:f>IF(P333&lt;&gt;"Open","",IF(OR(B333="Sell Cash-Secured Put",B333="Sell Covered Call"),V333-Z333-J333-K333,""))</x:f>
      </x:c>
      <x:c r="AB333" s="12" t="n">
        <x:f>IF(P333="Buy to Close",(D333-R333)*100*E333-J333-K333,IF(OR(P333="Assigned",P333="Expired Worthless",P333="Called Away"),V333-J333-K333,0))</x:f>
        <x:v>0</x:v>
      </x:c>
      <x:c r="AC333" s="12" t="str">
        <x:f>IF(AND(P333="Assigned",OR(AD333="",AD333="Holding"),O333&lt;&gt;""),(O333-C333)*100*E333,IF(AND(B333="Own Shares",P333="Open",O333&lt;&gt;""),(O333-G333)*F333,""))</x:f>
      </x:c>
      <x:c r="AD333" s="11" t="n"/>
      <x:c r="AE333" s="11" t="str">
        <x:f>IF(AND(P333="Assigned",OR(AD333="",AD333="Holding")),E333*100,IF(AND(B333="Own Shares",P333="Open"),F333,""))</x:f>
      </x:c>
      <x:c r="AF333" s="12" t="str">
        <x:f>IF(AND(P333="Assigned",OR(AD333="",AD333="Holding")),C333,IF(AND(B333="Own Shares",P333="Open"),G333,""))</x:f>
      </x:c>
      <x:c r="AG333" s="12" t="str">
        <x:f>IF(AND(B333="Own Shares",P333="Sold",S333&lt;&gt;""),(S333-G333)*F333-J333-K333,IF(AND(P333="Assigned",AD333="Sold",S333&lt;&gt;""),(S333-C333)*E333*100,""))</x:f>
      </x:c>
    </x:row>
    <x:row r="334">
      <x:c r="A334" s="11" t="n"/>
      <x:c r="B334" s="11" t="n"/>
      <x:c r="C334" s="12" t="n"/>
      <x:c r="D334" s="12" t="n"/>
      <x:c r="E334" s="11" t="n"/>
      <x:c r="F334" s="11" t="n"/>
      <x:c r="G334" s="12" t="n"/>
      <x:c r="H334" s="13" t="n"/>
      <x:c r="I334" s="13" t="n"/>
      <x:c r="J334" s="12" t="n"/>
      <x:c r="K334" s="12" t="n"/>
      <x:c r="L334" s="11" t="n"/>
      <x:c r="M334" s="12" t="n"/>
      <x:c r="N334" s="11" t="n"/>
      <x:c r="O334" s="12" t="n"/>
      <x:c r="P334" s="11" t="n"/>
      <x:c r="Q334" s="13" t="n"/>
      <x:c r="R334" s="12" t="n"/>
      <x:c r="S334" s="12" t="n"/>
      <x:c r="T334" s="11" t="n"/>
      <x:c r="U334" s="11" t="n"/>
      <x:c r="V334" s="12" t="str">
        <x:f>IF(OR(B334="Sell Cash-Secured Put",B334="Sell Covered Call"),D334*100*E334,"")</x:f>
      </x:c>
      <x:c r="W334" s="12" t="str">
        <x:f>IF(AND(B334="Sell Cash-Secured Put",P334="Open"),C334*100*E334,"")</x:f>
      </x:c>
      <x:c r="X334" s="14" t="str">
        <x:f>IF(AND(B334="Sell Cash-Secured Put",M334&lt;&gt;""),(M334-C334)/M334,"")</x:f>
      </x:c>
      <x:c r="Y334" s="12" t="str">
        <x:f>IF(B334="Sell Cash-Secured Put",C334-D334,IF(B334="Sell Covered Call",C334+D334,""))</x:f>
      </x:c>
      <x:c r="Z334" s="12" t="str">
        <x:f>IF(OR(P334&lt;&gt;"Open",O334=""),"",IF(B334="Sell Cash-Secured Put",MAX(C334-O334,0)*100*E334,IF(B334="Sell Covered Call",MAX(O334-C334,0)*100*E334,"")))</x:f>
      </x:c>
      <x:c r="AA334" s="12" t="str">
        <x:f>IF(P334&lt;&gt;"Open","",IF(OR(B334="Sell Cash-Secured Put",B334="Sell Covered Call"),V334-Z334-J334-K334,""))</x:f>
      </x:c>
      <x:c r="AB334" s="12" t="n">
        <x:f>IF(P334="Buy to Close",(D334-R334)*100*E334-J334-K334,IF(OR(P334="Assigned",P334="Expired Worthless",P334="Called Away"),V334-J334-K334,0))</x:f>
        <x:v>0</x:v>
      </x:c>
      <x:c r="AC334" s="12" t="str">
        <x:f>IF(AND(P334="Assigned",OR(AD334="",AD334="Holding"),O334&lt;&gt;""),(O334-C334)*100*E334,IF(AND(B334="Own Shares",P334="Open",O334&lt;&gt;""),(O334-G334)*F334,""))</x:f>
      </x:c>
      <x:c r="AD334" s="11" t="n"/>
      <x:c r="AE334" s="11" t="str">
        <x:f>IF(AND(P334="Assigned",OR(AD334="",AD334="Holding")),E334*100,IF(AND(B334="Own Shares",P334="Open"),F334,""))</x:f>
      </x:c>
      <x:c r="AF334" s="12" t="str">
        <x:f>IF(AND(P334="Assigned",OR(AD334="",AD334="Holding")),C334,IF(AND(B334="Own Shares",P334="Open"),G334,""))</x:f>
      </x:c>
      <x:c r="AG334" s="12" t="str">
        <x:f>IF(AND(B334="Own Shares",P334="Sold",S334&lt;&gt;""),(S334-G334)*F334-J334-K334,IF(AND(P334="Assigned",AD334="Sold",S334&lt;&gt;""),(S334-C334)*E334*100,""))</x:f>
      </x:c>
    </x:row>
    <x:row r="335">
      <x:c r="A335" s="11" t="n"/>
      <x:c r="B335" s="11" t="n"/>
      <x:c r="C335" s="12" t="n"/>
      <x:c r="D335" s="12" t="n"/>
      <x:c r="E335" s="11" t="n"/>
      <x:c r="F335" s="11" t="n"/>
      <x:c r="G335" s="12" t="n"/>
      <x:c r="H335" s="13" t="n"/>
      <x:c r="I335" s="13" t="n"/>
      <x:c r="J335" s="12" t="n"/>
      <x:c r="K335" s="12" t="n"/>
      <x:c r="L335" s="11" t="n"/>
      <x:c r="M335" s="12" t="n"/>
      <x:c r="N335" s="11" t="n"/>
      <x:c r="O335" s="12" t="n"/>
      <x:c r="P335" s="11" t="n"/>
      <x:c r="Q335" s="13" t="n"/>
      <x:c r="R335" s="12" t="n"/>
      <x:c r="S335" s="12" t="n"/>
      <x:c r="T335" s="11" t="n"/>
      <x:c r="U335" s="11" t="n"/>
      <x:c r="V335" s="12" t="str">
        <x:f>IF(OR(B335="Sell Cash-Secured Put",B335="Sell Covered Call"),D335*100*E335,"")</x:f>
      </x:c>
      <x:c r="W335" s="12" t="str">
        <x:f>IF(AND(B335="Sell Cash-Secured Put",P335="Open"),C335*100*E335,"")</x:f>
      </x:c>
      <x:c r="X335" s="14" t="str">
        <x:f>IF(AND(B335="Sell Cash-Secured Put",M335&lt;&gt;""),(M335-C335)/M335,"")</x:f>
      </x:c>
      <x:c r="Y335" s="12" t="str">
        <x:f>IF(B335="Sell Cash-Secured Put",C335-D335,IF(B335="Sell Covered Call",C335+D335,""))</x:f>
      </x:c>
      <x:c r="Z335" s="12" t="str">
        <x:f>IF(OR(P335&lt;&gt;"Open",O335=""),"",IF(B335="Sell Cash-Secured Put",MAX(C335-O335,0)*100*E335,IF(B335="Sell Covered Call",MAX(O335-C335,0)*100*E335,"")))</x:f>
      </x:c>
      <x:c r="AA335" s="12" t="str">
        <x:f>IF(P335&lt;&gt;"Open","",IF(OR(B335="Sell Cash-Secured Put",B335="Sell Covered Call"),V335-Z335-J335-K335,""))</x:f>
      </x:c>
      <x:c r="AB335" s="12" t="n">
        <x:f>IF(P335="Buy to Close",(D335-R335)*100*E335-J335-K335,IF(OR(P335="Assigned",P335="Expired Worthless",P335="Called Away"),V335-J335-K335,0))</x:f>
        <x:v>0</x:v>
      </x:c>
      <x:c r="AC335" s="12" t="str">
        <x:f>IF(AND(P335="Assigned",OR(AD335="",AD335="Holding"),O335&lt;&gt;""),(O335-C335)*100*E335,IF(AND(B335="Own Shares",P335="Open",O335&lt;&gt;""),(O335-G335)*F335,""))</x:f>
      </x:c>
      <x:c r="AD335" s="11" t="n"/>
      <x:c r="AE335" s="11" t="str">
        <x:f>IF(AND(P335="Assigned",OR(AD335="",AD335="Holding")),E335*100,IF(AND(B335="Own Shares",P335="Open"),F335,""))</x:f>
      </x:c>
      <x:c r="AF335" s="12" t="str">
        <x:f>IF(AND(P335="Assigned",OR(AD335="",AD335="Holding")),C335,IF(AND(B335="Own Shares",P335="Open"),G335,""))</x:f>
      </x:c>
      <x:c r="AG335" s="12" t="str">
        <x:f>IF(AND(B335="Own Shares",P335="Sold",S335&lt;&gt;""),(S335-G335)*F335-J335-K335,IF(AND(P335="Assigned",AD335="Sold",S335&lt;&gt;""),(S335-C335)*E335*100,""))</x:f>
      </x:c>
    </x:row>
    <x:row r="336">
      <x:c r="A336" s="11" t="n"/>
      <x:c r="B336" s="11" t="n"/>
      <x:c r="C336" s="12" t="n"/>
      <x:c r="D336" s="12" t="n"/>
      <x:c r="E336" s="11" t="n"/>
      <x:c r="F336" s="11" t="n"/>
      <x:c r="G336" s="12" t="n"/>
      <x:c r="H336" s="13" t="n"/>
      <x:c r="I336" s="13" t="n"/>
      <x:c r="J336" s="12" t="n"/>
      <x:c r="K336" s="12" t="n"/>
      <x:c r="L336" s="11" t="n"/>
      <x:c r="M336" s="12" t="n"/>
      <x:c r="N336" s="11" t="n"/>
      <x:c r="O336" s="12" t="n"/>
      <x:c r="P336" s="11" t="n"/>
      <x:c r="Q336" s="13" t="n"/>
      <x:c r="R336" s="12" t="n"/>
      <x:c r="S336" s="12" t="n"/>
      <x:c r="T336" s="11" t="n"/>
      <x:c r="U336" s="11" t="n"/>
      <x:c r="V336" s="12" t="str">
        <x:f>IF(OR(B336="Sell Cash-Secured Put",B336="Sell Covered Call"),D336*100*E336,"")</x:f>
      </x:c>
      <x:c r="W336" s="12" t="str">
        <x:f>IF(AND(B336="Sell Cash-Secured Put",P336="Open"),C336*100*E336,"")</x:f>
      </x:c>
      <x:c r="X336" s="14" t="str">
        <x:f>IF(AND(B336="Sell Cash-Secured Put",M336&lt;&gt;""),(M336-C336)/M336,"")</x:f>
      </x:c>
      <x:c r="Y336" s="12" t="str">
        <x:f>IF(B336="Sell Cash-Secured Put",C336-D336,IF(B336="Sell Covered Call",C336+D336,""))</x:f>
      </x:c>
      <x:c r="Z336" s="12" t="str">
        <x:f>IF(OR(P336&lt;&gt;"Open",O336=""),"",IF(B336="Sell Cash-Secured Put",MAX(C336-O336,0)*100*E336,IF(B336="Sell Covered Call",MAX(O336-C336,0)*100*E336,"")))</x:f>
      </x:c>
      <x:c r="AA336" s="12" t="str">
        <x:f>IF(P336&lt;&gt;"Open","",IF(OR(B336="Sell Cash-Secured Put",B336="Sell Covered Call"),V336-Z336-J336-K336,""))</x:f>
      </x:c>
      <x:c r="AB336" s="12" t="n">
        <x:f>IF(P336="Buy to Close",(D336-R336)*100*E336-J336-K336,IF(OR(P336="Assigned",P336="Expired Worthless",P336="Called Away"),V336-J336-K336,0))</x:f>
        <x:v>0</x:v>
      </x:c>
      <x:c r="AC336" s="12" t="str">
        <x:f>IF(AND(P336="Assigned",OR(AD336="",AD336="Holding"),O336&lt;&gt;""),(O336-C336)*100*E336,IF(AND(B336="Own Shares",P336="Open",O336&lt;&gt;""),(O336-G336)*F336,""))</x:f>
      </x:c>
      <x:c r="AD336" s="11" t="n"/>
      <x:c r="AE336" s="11" t="str">
        <x:f>IF(AND(P336="Assigned",OR(AD336="",AD336="Holding")),E336*100,IF(AND(B336="Own Shares",P336="Open"),F336,""))</x:f>
      </x:c>
      <x:c r="AF336" s="12" t="str">
        <x:f>IF(AND(P336="Assigned",OR(AD336="",AD336="Holding")),C336,IF(AND(B336="Own Shares",P336="Open"),G336,""))</x:f>
      </x:c>
      <x:c r="AG336" s="12" t="str">
        <x:f>IF(AND(B336="Own Shares",P336="Sold",S336&lt;&gt;""),(S336-G336)*F336-J336-K336,IF(AND(P336="Assigned",AD336="Sold",S336&lt;&gt;""),(S336-C336)*E336*100,""))</x:f>
      </x:c>
    </x:row>
    <x:row r="337">
      <x:c r="A337" s="11" t="n"/>
      <x:c r="B337" s="11" t="n"/>
      <x:c r="C337" s="12" t="n"/>
      <x:c r="D337" s="12" t="n"/>
      <x:c r="E337" s="11" t="n"/>
      <x:c r="F337" s="11" t="n"/>
      <x:c r="G337" s="12" t="n"/>
      <x:c r="H337" s="13" t="n"/>
      <x:c r="I337" s="13" t="n"/>
      <x:c r="J337" s="12" t="n"/>
      <x:c r="K337" s="12" t="n"/>
      <x:c r="L337" s="11" t="n"/>
      <x:c r="M337" s="12" t="n"/>
      <x:c r="N337" s="11" t="n"/>
      <x:c r="O337" s="12" t="n"/>
      <x:c r="P337" s="11" t="n"/>
      <x:c r="Q337" s="13" t="n"/>
      <x:c r="R337" s="12" t="n"/>
      <x:c r="S337" s="12" t="n"/>
      <x:c r="T337" s="11" t="n"/>
      <x:c r="U337" s="11" t="n"/>
      <x:c r="V337" s="12" t="str">
        <x:f>IF(OR(B337="Sell Cash-Secured Put",B337="Sell Covered Call"),D337*100*E337,"")</x:f>
      </x:c>
      <x:c r="W337" s="12" t="str">
        <x:f>IF(AND(B337="Sell Cash-Secured Put",P337="Open"),C337*100*E337,"")</x:f>
      </x:c>
      <x:c r="X337" s="14" t="str">
        <x:f>IF(AND(B337="Sell Cash-Secured Put",M337&lt;&gt;""),(M337-C337)/M337,"")</x:f>
      </x:c>
      <x:c r="Y337" s="12" t="str">
        <x:f>IF(B337="Sell Cash-Secured Put",C337-D337,IF(B337="Sell Covered Call",C337+D337,""))</x:f>
      </x:c>
      <x:c r="Z337" s="12" t="str">
        <x:f>IF(OR(P337&lt;&gt;"Open",O337=""),"",IF(B337="Sell Cash-Secured Put",MAX(C337-O337,0)*100*E337,IF(B337="Sell Covered Call",MAX(O337-C337,0)*100*E337,"")))</x:f>
      </x:c>
      <x:c r="AA337" s="12" t="str">
        <x:f>IF(P337&lt;&gt;"Open","",IF(OR(B337="Sell Cash-Secured Put",B337="Sell Covered Call"),V337-Z337-J337-K337,""))</x:f>
      </x:c>
      <x:c r="AB337" s="12" t="n">
        <x:f>IF(P337="Buy to Close",(D337-R337)*100*E337-J337-K337,IF(OR(P337="Assigned",P337="Expired Worthless",P337="Called Away"),V337-J337-K337,0))</x:f>
        <x:v>0</x:v>
      </x:c>
      <x:c r="AC337" s="12" t="str">
        <x:f>IF(AND(P337="Assigned",OR(AD337="",AD337="Holding"),O337&lt;&gt;""),(O337-C337)*100*E337,IF(AND(B337="Own Shares",P337="Open",O337&lt;&gt;""),(O337-G337)*F337,""))</x:f>
      </x:c>
      <x:c r="AD337" s="11" t="n"/>
      <x:c r="AE337" s="11" t="str">
        <x:f>IF(AND(P337="Assigned",OR(AD337="",AD337="Holding")),E337*100,IF(AND(B337="Own Shares",P337="Open"),F337,""))</x:f>
      </x:c>
      <x:c r="AF337" s="12" t="str">
        <x:f>IF(AND(P337="Assigned",OR(AD337="",AD337="Holding")),C337,IF(AND(B337="Own Shares",P337="Open"),G337,""))</x:f>
      </x:c>
      <x:c r="AG337" s="12" t="str">
        <x:f>IF(AND(B337="Own Shares",P337="Sold",S337&lt;&gt;""),(S337-G337)*F337-J337-K337,IF(AND(P337="Assigned",AD337="Sold",S337&lt;&gt;""),(S337-C337)*E337*100,""))</x:f>
      </x:c>
    </x:row>
    <x:row r="338">
      <x:c r="A338" s="11" t="n"/>
      <x:c r="B338" s="11" t="n"/>
      <x:c r="C338" s="12" t="n"/>
      <x:c r="D338" s="12" t="n"/>
      <x:c r="E338" s="11" t="n"/>
      <x:c r="F338" s="11" t="n"/>
      <x:c r="G338" s="12" t="n"/>
      <x:c r="H338" s="13" t="n"/>
      <x:c r="I338" s="13" t="n"/>
      <x:c r="J338" s="12" t="n"/>
      <x:c r="K338" s="12" t="n"/>
      <x:c r="L338" s="11" t="n"/>
      <x:c r="M338" s="12" t="n"/>
      <x:c r="N338" s="11" t="n"/>
      <x:c r="O338" s="12" t="n"/>
      <x:c r="P338" s="11" t="n"/>
      <x:c r="Q338" s="13" t="n"/>
      <x:c r="R338" s="12" t="n"/>
      <x:c r="S338" s="12" t="n"/>
      <x:c r="T338" s="11" t="n"/>
      <x:c r="U338" s="11" t="n"/>
      <x:c r="V338" s="12" t="str">
        <x:f>IF(OR(B338="Sell Cash-Secured Put",B338="Sell Covered Call"),D338*100*E338,"")</x:f>
      </x:c>
      <x:c r="W338" s="12" t="str">
        <x:f>IF(AND(B338="Sell Cash-Secured Put",P338="Open"),C338*100*E338,"")</x:f>
      </x:c>
      <x:c r="X338" s="14" t="str">
        <x:f>IF(AND(B338="Sell Cash-Secured Put",M338&lt;&gt;""),(M338-C338)/M338,"")</x:f>
      </x:c>
      <x:c r="Y338" s="12" t="str">
        <x:f>IF(B338="Sell Cash-Secured Put",C338-D338,IF(B338="Sell Covered Call",C338+D338,""))</x:f>
      </x:c>
      <x:c r="Z338" s="12" t="str">
        <x:f>IF(OR(P338&lt;&gt;"Open",O338=""),"",IF(B338="Sell Cash-Secured Put",MAX(C338-O338,0)*100*E338,IF(B338="Sell Covered Call",MAX(O338-C338,0)*100*E338,"")))</x:f>
      </x:c>
      <x:c r="AA338" s="12" t="str">
        <x:f>IF(P338&lt;&gt;"Open","",IF(OR(B338="Sell Cash-Secured Put",B338="Sell Covered Call"),V338-Z338-J338-K338,""))</x:f>
      </x:c>
      <x:c r="AB338" s="12" t="n">
        <x:f>IF(P338="Buy to Close",(D338-R338)*100*E338-J338-K338,IF(OR(P338="Assigned",P338="Expired Worthless",P338="Called Away"),V338-J338-K338,0))</x:f>
        <x:v>0</x:v>
      </x:c>
      <x:c r="AC338" s="12" t="str">
        <x:f>IF(AND(P338="Assigned",OR(AD338="",AD338="Holding"),O338&lt;&gt;""),(O338-C338)*100*E338,IF(AND(B338="Own Shares",P338="Open",O338&lt;&gt;""),(O338-G338)*F338,""))</x:f>
      </x:c>
      <x:c r="AD338" s="11" t="n"/>
      <x:c r="AE338" s="11" t="str">
        <x:f>IF(AND(P338="Assigned",OR(AD338="",AD338="Holding")),E338*100,IF(AND(B338="Own Shares",P338="Open"),F338,""))</x:f>
      </x:c>
      <x:c r="AF338" s="12" t="str">
        <x:f>IF(AND(P338="Assigned",OR(AD338="",AD338="Holding")),C338,IF(AND(B338="Own Shares",P338="Open"),G338,""))</x:f>
      </x:c>
      <x:c r="AG338" s="12" t="str">
        <x:f>IF(AND(B338="Own Shares",P338="Sold",S338&lt;&gt;""),(S338-G338)*F338-J338-K338,IF(AND(P338="Assigned",AD338="Sold",S338&lt;&gt;""),(S338-C338)*E338*100,""))</x:f>
      </x:c>
    </x:row>
    <x:row r="339">
      <x:c r="A339" s="11" t="n"/>
      <x:c r="B339" s="11" t="n"/>
      <x:c r="C339" s="12" t="n"/>
      <x:c r="D339" s="12" t="n"/>
      <x:c r="E339" s="11" t="n"/>
      <x:c r="F339" s="11" t="n"/>
      <x:c r="G339" s="12" t="n"/>
      <x:c r="H339" s="13" t="n"/>
      <x:c r="I339" s="13" t="n"/>
      <x:c r="J339" s="12" t="n"/>
      <x:c r="K339" s="12" t="n"/>
      <x:c r="L339" s="11" t="n"/>
      <x:c r="M339" s="12" t="n"/>
      <x:c r="N339" s="11" t="n"/>
      <x:c r="O339" s="12" t="n"/>
      <x:c r="P339" s="11" t="n"/>
      <x:c r="Q339" s="13" t="n"/>
      <x:c r="R339" s="12" t="n"/>
      <x:c r="S339" s="12" t="n"/>
      <x:c r="T339" s="11" t="n"/>
      <x:c r="U339" s="11" t="n"/>
      <x:c r="V339" s="12" t="str">
        <x:f>IF(OR(B339="Sell Cash-Secured Put",B339="Sell Covered Call"),D339*100*E339,"")</x:f>
      </x:c>
      <x:c r="W339" s="12" t="str">
        <x:f>IF(AND(B339="Sell Cash-Secured Put",P339="Open"),C339*100*E339,"")</x:f>
      </x:c>
      <x:c r="X339" s="14" t="str">
        <x:f>IF(AND(B339="Sell Cash-Secured Put",M339&lt;&gt;""),(M339-C339)/M339,"")</x:f>
      </x:c>
      <x:c r="Y339" s="12" t="str">
        <x:f>IF(B339="Sell Cash-Secured Put",C339-D339,IF(B339="Sell Covered Call",C339+D339,""))</x:f>
      </x:c>
      <x:c r="Z339" s="12" t="str">
        <x:f>IF(OR(P339&lt;&gt;"Open",O339=""),"",IF(B339="Sell Cash-Secured Put",MAX(C339-O339,0)*100*E339,IF(B339="Sell Covered Call",MAX(O339-C339,0)*100*E339,"")))</x:f>
      </x:c>
      <x:c r="AA339" s="12" t="str">
        <x:f>IF(P339&lt;&gt;"Open","",IF(OR(B339="Sell Cash-Secured Put",B339="Sell Covered Call"),V339-Z339-J339-K339,""))</x:f>
      </x:c>
      <x:c r="AB339" s="12" t="n">
        <x:f>IF(P339="Buy to Close",(D339-R339)*100*E339-J339-K339,IF(OR(P339="Assigned",P339="Expired Worthless",P339="Called Away"),V339-J339-K339,0))</x:f>
        <x:v>0</x:v>
      </x:c>
      <x:c r="AC339" s="12" t="str">
        <x:f>IF(AND(P339="Assigned",OR(AD339="",AD339="Holding"),O339&lt;&gt;""),(O339-C339)*100*E339,IF(AND(B339="Own Shares",P339="Open",O339&lt;&gt;""),(O339-G339)*F339,""))</x:f>
      </x:c>
      <x:c r="AD339" s="11" t="n"/>
      <x:c r="AE339" s="11" t="str">
        <x:f>IF(AND(P339="Assigned",OR(AD339="",AD339="Holding")),E339*100,IF(AND(B339="Own Shares",P339="Open"),F339,""))</x:f>
      </x:c>
      <x:c r="AF339" s="12" t="str">
        <x:f>IF(AND(P339="Assigned",OR(AD339="",AD339="Holding")),C339,IF(AND(B339="Own Shares",P339="Open"),G339,""))</x:f>
      </x:c>
      <x:c r="AG339" s="12" t="str">
        <x:f>IF(AND(B339="Own Shares",P339="Sold",S339&lt;&gt;""),(S339-G339)*F339-J339-K339,IF(AND(P339="Assigned",AD339="Sold",S339&lt;&gt;""),(S339-C339)*E339*100,""))</x:f>
      </x:c>
    </x:row>
    <x:row r="340">
      <x:c r="A340" s="11" t="n"/>
      <x:c r="B340" s="11" t="n"/>
      <x:c r="C340" s="12" t="n"/>
      <x:c r="D340" s="12" t="n"/>
      <x:c r="E340" s="11" t="n"/>
      <x:c r="F340" s="11" t="n"/>
      <x:c r="G340" s="12" t="n"/>
      <x:c r="H340" s="13" t="n"/>
      <x:c r="I340" s="13" t="n"/>
      <x:c r="J340" s="12" t="n"/>
      <x:c r="K340" s="12" t="n"/>
      <x:c r="L340" s="11" t="n"/>
      <x:c r="M340" s="12" t="n"/>
      <x:c r="N340" s="11" t="n"/>
      <x:c r="O340" s="12" t="n"/>
      <x:c r="P340" s="11" t="n"/>
      <x:c r="Q340" s="13" t="n"/>
      <x:c r="R340" s="12" t="n"/>
      <x:c r="S340" s="12" t="n"/>
      <x:c r="T340" s="11" t="n"/>
      <x:c r="U340" s="11" t="n"/>
      <x:c r="V340" s="12" t="str">
        <x:f>IF(OR(B340="Sell Cash-Secured Put",B340="Sell Covered Call"),D340*100*E340,"")</x:f>
      </x:c>
      <x:c r="W340" s="12" t="str">
        <x:f>IF(AND(B340="Sell Cash-Secured Put",P340="Open"),C340*100*E340,"")</x:f>
      </x:c>
      <x:c r="X340" s="14" t="str">
        <x:f>IF(AND(B340="Sell Cash-Secured Put",M340&lt;&gt;""),(M340-C340)/M340,"")</x:f>
      </x:c>
      <x:c r="Y340" s="12" t="str">
        <x:f>IF(B340="Sell Cash-Secured Put",C340-D340,IF(B340="Sell Covered Call",C340+D340,""))</x:f>
      </x:c>
      <x:c r="Z340" s="12" t="str">
        <x:f>IF(OR(P340&lt;&gt;"Open",O340=""),"",IF(B340="Sell Cash-Secured Put",MAX(C340-O340,0)*100*E340,IF(B340="Sell Covered Call",MAX(O340-C340,0)*100*E340,"")))</x:f>
      </x:c>
      <x:c r="AA340" s="12" t="str">
        <x:f>IF(P340&lt;&gt;"Open","",IF(OR(B340="Sell Cash-Secured Put",B340="Sell Covered Call"),V340-Z340-J340-K340,""))</x:f>
      </x:c>
      <x:c r="AB340" s="12" t="n">
        <x:f>IF(P340="Buy to Close",(D340-R340)*100*E340-J340-K340,IF(OR(P340="Assigned",P340="Expired Worthless",P340="Called Away"),V340-J340-K340,0))</x:f>
        <x:v>0</x:v>
      </x:c>
      <x:c r="AC340" s="12" t="str">
        <x:f>IF(AND(P340="Assigned",OR(AD340="",AD340="Holding"),O340&lt;&gt;""),(O340-C340)*100*E340,IF(AND(B340="Own Shares",P340="Open",O340&lt;&gt;""),(O340-G340)*F340,""))</x:f>
      </x:c>
      <x:c r="AD340" s="11" t="n"/>
      <x:c r="AE340" s="11" t="str">
        <x:f>IF(AND(P340="Assigned",OR(AD340="",AD340="Holding")),E340*100,IF(AND(B340="Own Shares",P340="Open"),F340,""))</x:f>
      </x:c>
      <x:c r="AF340" s="12" t="str">
        <x:f>IF(AND(P340="Assigned",OR(AD340="",AD340="Holding")),C340,IF(AND(B340="Own Shares",P340="Open"),G340,""))</x:f>
      </x:c>
      <x:c r="AG340" s="12" t="str">
        <x:f>IF(AND(B340="Own Shares",P340="Sold",S340&lt;&gt;""),(S340-G340)*F340-J340-K340,IF(AND(P340="Assigned",AD340="Sold",S340&lt;&gt;""),(S340-C340)*E340*100,""))</x:f>
      </x:c>
    </x:row>
    <x:row r="341">
      <x:c r="A341" s="11" t="n"/>
      <x:c r="B341" s="11" t="n"/>
      <x:c r="C341" s="12" t="n"/>
      <x:c r="D341" s="12" t="n"/>
      <x:c r="E341" s="11" t="n"/>
      <x:c r="F341" s="11" t="n"/>
      <x:c r="G341" s="12" t="n"/>
      <x:c r="H341" s="13" t="n"/>
      <x:c r="I341" s="13" t="n"/>
      <x:c r="J341" s="12" t="n"/>
      <x:c r="K341" s="12" t="n"/>
      <x:c r="L341" s="11" t="n"/>
      <x:c r="M341" s="12" t="n"/>
      <x:c r="N341" s="11" t="n"/>
      <x:c r="O341" s="12" t="n"/>
      <x:c r="P341" s="11" t="n"/>
      <x:c r="Q341" s="13" t="n"/>
      <x:c r="R341" s="12" t="n"/>
      <x:c r="S341" s="12" t="n"/>
      <x:c r="T341" s="11" t="n"/>
      <x:c r="U341" s="11" t="n"/>
      <x:c r="V341" s="12" t="str">
        <x:f>IF(OR(B341="Sell Cash-Secured Put",B341="Sell Covered Call"),D341*100*E341,"")</x:f>
      </x:c>
      <x:c r="W341" s="12" t="str">
        <x:f>IF(AND(B341="Sell Cash-Secured Put",P341="Open"),C341*100*E341,"")</x:f>
      </x:c>
      <x:c r="X341" s="14" t="str">
        <x:f>IF(AND(B341="Sell Cash-Secured Put",M341&lt;&gt;""),(M341-C341)/M341,"")</x:f>
      </x:c>
      <x:c r="Y341" s="12" t="str">
        <x:f>IF(B341="Sell Cash-Secured Put",C341-D341,IF(B341="Sell Covered Call",C341+D341,""))</x:f>
      </x:c>
      <x:c r="Z341" s="12" t="str">
        <x:f>IF(OR(P341&lt;&gt;"Open",O341=""),"",IF(B341="Sell Cash-Secured Put",MAX(C341-O341,0)*100*E341,IF(B341="Sell Covered Call",MAX(O341-C341,0)*100*E341,"")))</x:f>
      </x:c>
      <x:c r="AA341" s="12" t="str">
        <x:f>IF(P341&lt;&gt;"Open","",IF(OR(B341="Sell Cash-Secured Put",B341="Sell Covered Call"),V341-Z341-J341-K341,""))</x:f>
      </x:c>
      <x:c r="AB341" s="12" t="n">
        <x:f>IF(P341="Buy to Close",(D341-R341)*100*E341-J341-K341,IF(OR(P341="Assigned",P341="Expired Worthless",P341="Called Away"),V341-J341-K341,0))</x:f>
        <x:v>0</x:v>
      </x:c>
      <x:c r="AC341" s="12" t="str">
        <x:f>IF(AND(P341="Assigned",OR(AD341="",AD341="Holding"),O341&lt;&gt;""),(O341-C341)*100*E341,IF(AND(B341="Own Shares",P341="Open",O341&lt;&gt;""),(O341-G341)*F341,""))</x:f>
      </x:c>
      <x:c r="AD341" s="11" t="n"/>
      <x:c r="AE341" s="11" t="str">
        <x:f>IF(AND(P341="Assigned",OR(AD341="",AD341="Holding")),E341*100,IF(AND(B341="Own Shares",P341="Open"),F341,""))</x:f>
      </x:c>
      <x:c r="AF341" s="12" t="str">
        <x:f>IF(AND(P341="Assigned",OR(AD341="",AD341="Holding")),C341,IF(AND(B341="Own Shares",P341="Open"),G341,""))</x:f>
      </x:c>
      <x:c r="AG341" s="12" t="str">
        <x:f>IF(AND(B341="Own Shares",P341="Sold",S341&lt;&gt;""),(S341-G341)*F341-J341-K341,IF(AND(P341="Assigned",AD341="Sold",S341&lt;&gt;""),(S341-C341)*E341*100,""))</x:f>
      </x:c>
    </x:row>
    <x:row r="342">
      <x:c r="A342" s="11" t="n"/>
      <x:c r="B342" s="11" t="n"/>
      <x:c r="C342" s="12" t="n"/>
      <x:c r="D342" s="12" t="n"/>
      <x:c r="E342" s="11" t="n"/>
      <x:c r="F342" s="11" t="n"/>
      <x:c r="G342" s="12" t="n"/>
      <x:c r="H342" s="13" t="n"/>
      <x:c r="I342" s="13" t="n"/>
      <x:c r="J342" s="12" t="n"/>
      <x:c r="K342" s="12" t="n"/>
      <x:c r="L342" s="11" t="n"/>
      <x:c r="M342" s="12" t="n"/>
      <x:c r="N342" s="11" t="n"/>
      <x:c r="O342" s="12" t="n"/>
      <x:c r="P342" s="11" t="n"/>
      <x:c r="Q342" s="13" t="n"/>
      <x:c r="R342" s="12" t="n"/>
      <x:c r="S342" s="12" t="n"/>
      <x:c r="T342" s="11" t="n"/>
      <x:c r="U342" s="11" t="n"/>
      <x:c r="V342" s="12" t="str">
        <x:f>IF(OR(B342="Sell Cash-Secured Put",B342="Sell Covered Call"),D342*100*E342,"")</x:f>
      </x:c>
      <x:c r="W342" s="12" t="str">
        <x:f>IF(AND(B342="Sell Cash-Secured Put",P342="Open"),C342*100*E342,"")</x:f>
      </x:c>
      <x:c r="X342" s="14" t="str">
        <x:f>IF(AND(B342="Sell Cash-Secured Put",M342&lt;&gt;""),(M342-C342)/M342,"")</x:f>
      </x:c>
      <x:c r="Y342" s="12" t="str">
        <x:f>IF(B342="Sell Cash-Secured Put",C342-D342,IF(B342="Sell Covered Call",C342+D342,""))</x:f>
      </x:c>
      <x:c r="Z342" s="12" t="str">
        <x:f>IF(OR(P342&lt;&gt;"Open",O342=""),"",IF(B342="Sell Cash-Secured Put",MAX(C342-O342,0)*100*E342,IF(B342="Sell Covered Call",MAX(O342-C342,0)*100*E342,"")))</x:f>
      </x:c>
      <x:c r="AA342" s="12" t="str">
        <x:f>IF(P342&lt;&gt;"Open","",IF(OR(B342="Sell Cash-Secured Put",B342="Sell Covered Call"),V342-Z342-J342-K342,""))</x:f>
      </x:c>
      <x:c r="AB342" s="12" t="n">
        <x:f>IF(P342="Buy to Close",(D342-R342)*100*E342-J342-K342,IF(OR(P342="Assigned",P342="Expired Worthless",P342="Called Away"),V342-J342-K342,0))</x:f>
        <x:v>0</x:v>
      </x:c>
      <x:c r="AC342" s="12" t="str">
        <x:f>IF(AND(P342="Assigned",OR(AD342="",AD342="Holding"),O342&lt;&gt;""),(O342-C342)*100*E342,IF(AND(B342="Own Shares",P342="Open",O342&lt;&gt;""),(O342-G342)*F342,""))</x:f>
      </x:c>
      <x:c r="AD342" s="11" t="n"/>
      <x:c r="AE342" s="11" t="str">
        <x:f>IF(AND(P342="Assigned",OR(AD342="",AD342="Holding")),E342*100,IF(AND(B342="Own Shares",P342="Open"),F342,""))</x:f>
      </x:c>
      <x:c r="AF342" s="12" t="str">
        <x:f>IF(AND(P342="Assigned",OR(AD342="",AD342="Holding")),C342,IF(AND(B342="Own Shares",P342="Open"),G342,""))</x:f>
      </x:c>
      <x:c r="AG342" s="12" t="str">
        <x:f>IF(AND(B342="Own Shares",P342="Sold",S342&lt;&gt;""),(S342-G342)*F342-J342-K342,IF(AND(P342="Assigned",AD342="Sold",S342&lt;&gt;""),(S342-C342)*E342*100,""))</x:f>
      </x:c>
    </x:row>
    <x:row r="343">
      <x:c r="A343" s="11" t="n"/>
      <x:c r="B343" s="11" t="n"/>
      <x:c r="C343" s="12" t="n"/>
      <x:c r="D343" s="12" t="n"/>
      <x:c r="E343" s="11" t="n"/>
      <x:c r="F343" s="11" t="n"/>
      <x:c r="G343" s="12" t="n"/>
      <x:c r="H343" s="13" t="n"/>
      <x:c r="I343" s="13" t="n"/>
      <x:c r="J343" s="12" t="n"/>
      <x:c r="K343" s="12" t="n"/>
      <x:c r="L343" s="11" t="n"/>
      <x:c r="M343" s="12" t="n"/>
      <x:c r="N343" s="11" t="n"/>
      <x:c r="O343" s="12" t="n"/>
      <x:c r="P343" s="11" t="n"/>
      <x:c r="Q343" s="13" t="n"/>
      <x:c r="R343" s="12" t="n"/>
      <x:c r="S343" s="12" t="n"/>
      <x:c r="T343" s="11" t="n"/>
      <x:c r="U343" s="11" t="n"/>
      <x:c r="V343" s="12" t="str">
        <x:f>IF(OR(B343="Sell Cash-Secured Put",B343="Sell Covered Call"),D343*100*E343,"")</x:f>
      </x:c>
      <x:c r="W343" s="12" t="str">
        <x:f>IF(AND(B343="Sell Cash-Secured Put",P343="Open"),C343*100*E343,"")</x:f>
      </x:c>
      <x:c r="X343" s="14" t="str">
        <x:f>IF(AND(B343="Sell Cash-Secured Put",M343&lt;&gt;""),(M343-C343)/M343,"")</x:f>
      </x:c>
      <x:c r="Y343" s="12" t="str">
        <x:f>IF(B343="Sell Cash-Secured Put",C343-D343,IF(B343="Sell Covered Call",C343+D343,""))</x:f>
      </x:c>
      <x:c r="Z343" s="12" t="str">
        <x:f>IF(OR(P343&lt;&gt;"Open",O343=""),"",IF(B343="Sell Cash-Secured Put",MAX(C343-O343,0)*100*E343,IF(B343="Sell Covered Call",MAX(O343-C343,0)*100*E343,"")))</x:f>
      </x:c>
      <x:c r="AA343" s="12" t="str">
        <x:f>IF(P343&lt;&gt;"Open","",IF(OR(B343="Sell Cash-Secured Put",B343="Sell Covered Call"),V343-Z343-J343-K343,""))</x:f>
      </x:c>
      <x:c r="AB343" s="12" t="n">
        <x:f>IF(P343="Buy to Close",(D343-R343)*100*E343-J343-K343,IF(OR(P343="Assigned",P343="Expired Worthless",P343="Called Away"),V343-J343-K343,0))</x:f>
        <x:v>0</x:v>
      </x:c>
      <x:c r="AC343" s="12" t="str">
        <x:f>IF(AND(P343="Assigned",OR(AD343="",AD343="Holding"),O343&lt;&gt;""),(O343-C343)*100*E343,IF(AND(B343="Own Shares",P343="Open",O343&lt;&gt;""),(O343-G343)*F343,""))</x:f>
      </x:c>
      <x:c r="AD343" s="11" t="n"/>
      <x:c r="AE343" s="11" t="str">
        <x:f>IF(AND(P343="Assigned",OR(AD343="",AD343="Holding")),E343*100,IF(AND(B343="Own Shares",P343="Open"),F343,""))</x:f>
      </x:c>
      <x:c r="AF343" s="12" t="str">
        <x:f>IF(AND(P343="Assigned",OR(AD343="",AD343="Holding")),C343,IF(AND(B343="Own Shares",P343="Open"),G343,""))</x:f>
      </x:c>
      <x:c r="AG343" s="12" t="str">
        <x:f>IF(AND(B343="Own Shares",P343="Sold",S343&lt;&gt;""),(S343-G343)*F343-J343-K343,IF(AND(P343="Assigned",AD343="Sold",S343&lt;&gt;""),(S343-C343)*E343*100,""))</x:f>
      </x:c>
    </x:row>
    <x:row r="344">
      <x:c r="A344" s="11" t="n"/>
      <x:c r="B344" s="11" t="n"/>
      <x:c r="C344" s="12" t="n"/>
      <x:c r="D344" s="12" t="n"/>
      <x:c r="E344" s="11" t="n"/>
      <x:c r="F344" s="11" t="n"/>
      <x:c r="G344" s="12" t="n"/>
      <x:c r="H344" s="13" t="n"/>
      <x:c r="I344" s="13" t="n"/>
      <x:c r="J344" s="12" t="n"/>
      <x:c r="K344" s="12" t="n"/>
      <x:c r="L344" s="11" t="n"/>
      <x:c r="M344" s="12" t="n"/>
      <x:c r="N344" s="11" t="n"/>
      <x:c r="O344" s="12" t="n"/>
      <x:c r="P344" s="11" t="n"/>
      <x:c r="Q344" s="13" t="n"/>
      <x:c r="R344" s="12" t="n"/>
      <x:c r="S344" s="12" t="n"/>
      <x:c r="T344" s="11" t="n"/>
      <x:c r="U344" s="11" t="n"/>
      <x:c r="V344" s="12" t="str">
        <x:f>IF(OR(B344="Sell Cash-Secured Put",B344="Sell Covered Call"),D344*100*E344,"")</x:f>
      </x:c>
      <x:c r="W344" s="12" t="str">
        <x:f>IF(AND(B344="Sell Cash-Secured Put",P344="Open"),C344*100*E344,"")</x:f>
      </x:c>
      <x:c r="X344" s="14" t="str">
        <x:f>IF(AND(B344="Sell Cash-Secured Put",M344&lt;&gt;""),(M344-C344)/M344,"")</x:f>
      </x:c>
      <x:c r="Y344" s="12" t="str">
        <x:f>IF(B344="Sell Cash-Secured Put",C344-D344,IF(B344="Sell Covered Call",C344+D344,""))</x:f>
      </x:c>
      <x:c r="Z344" s="12" t="str">
        <x:f>IF(OR(P344&lt;&gt;"Open",O344=""),"",IF(B344="Sell Cash-Secured Put",MAX(C344-O344,0)*100*E344,IF(B344="Sell Covered Call",MAX(O344-C344,0)*100*E344,"")))</x:f>
      </x:c>
      <x:c r="AA344" s="12" t="str">
        <x:f>IF(P344&lt;&gt;"Open","",IF(OR(B344="Sell Cash-Secured Put",B344="Sell Covered Call"),V344-Z344-J344-K344,""))</x:f>
      </x:c>
      <x:c r="AB344" s="12" t="n">
        <x:f>IF(P344="Buy to Close",(D344-R344)*100*E344-J344-K344,IF(OR(P344="Assigned",P344="Expired Worthless",P344="Called Away"),V344-J344-K344,0))</x:f>
        <x:v>0</x:v>
      </x:c>
      <x:c r="AC344" s="12" t="str">
        <x:f>IF(AND(P344="Assigned",OR(AD344="",AD344="Holding"),O344&lt;&gt;""),(O344-C344)*100*E344,IF(AND(B344="Own Shares",P344="Open",O344&lt;&gt;""),(O344-G344)*F344,""))</x:f>
      </x:c>
      <x:c r="AD344" s="11" t="n"/>
      <x:c r="AE344" s="11" t="str">
        <x:f>IF(AND(P344="Assigned",OR(AD344="",AD344="Holding")),E344*100,IF(AND(B344="Own Shares",P344="Open"),F344,""))</x:f>
      </x:c>
      <x:c r="AF344" s="12" t="str">
        <x:f>IF(AND(P344="Assigned",OR(AD344="",AD344="Holding")),C344,IF(AND(B344="Own Shares",P344="Open"),G344,""))</x:f>
      </x:c>
      <x:c r="AG344" s="12" t="str">
        <x:f>IF(AND(B344="Own Shares",P344="Sold",S344&lt;&gt;""),(S344-G344)*F344-J344-K344,IF(AND(P344="Assigned",AD344="Sold",S344&lt;&gt;""),(S344-C344)*E344*100,""))</x:f>
      </x:c>
    </x:row>
    <x:row r="345">
      <x:c r="A345" s="11" t="n"/>
      <x:c r="B345" s="11" t="n"/>
      <x:c r="C345" s="12" t="n"/>
      <x:c r="D345" s="12" t="n"/>
      <x:c r="E345" s="11" t="n"/>
      <x:c r="F345" s="11" t="n"/>
      <x:c r="G345" s="12" t="n"/>
      <x:c r="H345" s="13" t="n"/>
      <x:c r="I345" s="13" t="n"/>
      <x:c r="J345" s="12" t="n"/>
      <x:c r="K345" s="12" t="n"/>
      <x:c r="L345" s="11" t="n"/>
      <x:c r="M345" s="12" t="n"/>
      <x:c r="N345" s="11" t="n"/>
      <x:c r="O345" s="12" t="n"/>
      <x:c r="P345" s="11" t="n"/>
      <x:c r="Q345" s="13" t="n"/>
      <x:c r="R345" s="12" t="n"/>
      <x:c r="S345" s="12" t="n"/>
      <x:c r="T345" s="11" t="n"/>
      <x:c r="U345" s="11" t="n"/>
      <x:c r="V345" s="12" t="str">
        <x:f>IF(OR(B345="Sell Cash-Secured Put",B345="Sell Covered Call"),D345*100*E345,"")</x:f>
      </x:c>
      <x:c r="W345" s="12" t="str">
        <x:f>IF(AND(B345="Sell Cash-Secured Put",P345="Open"),C345*100*E345,"")</x:f>
      </x:c>
      <x:c r="X345" s="14" t="str">
        <x:f>IF(AND(B345="Sell Cash-Secured Put",M345&lt;&gt;""),(M345-C345)/M345,"")</x:f>
      </x:c>
      <x:c r="Y345" s="12" t="str">
        <x:f>IF(B345="Sell Cash-Secured Put",C345-D345,IF(B345="Sell Covered Call",C345+D345,""))</x:f>
      </x:c>
      <x:c r="Z345" s="12" t="str">
        <x:f>IF(OR(P345&lt;&gt;"Open",O345=""),"",IF(B345="Sell Cash-Secured Put",MAX(C345-O345,0)*100*E345,IF(B345="Sell Covered Call",MAX(O345-C345,0)*100*E345,"")))</x:f>
      </x:c>
      <x:c r="AA345" s="12" t="str">
        <x:f>IF(P345&lt;&gt;"Open","",IF(OR(B345="Sell Cash-Secured Put",B345="Sell Covered Call"),V345-Z345-J345-K345,""))</x:f>
      </x:c>
      <x:c r="AB345" s="12" t="n">
        <x:f>IF(P345="Buy to Close",(D345-R345)*100*E345-J345-K345,IF(OR(P345="Assigned",P345="Expired Worthless",P345="Called Away"),V345-J345-K345,0))</x:f>
        <x:v>0</x:v>
      </x:c>
      <x:c r="AC345" s="12" t="str">
        <x:f>IF(AND(P345="Assigned",OR(AD345="",AD345="Holding"),O345&lt;&gt;""),(O345-C345)*100*E345,IF(AND(B345="Own Shares",P345="Open",O345&lt;&gt;""),(O345-G345)*F345,""))</x:f>
      </x:c>
      <x:c r="AD345" s="11" t="n"/>
      <x:c r="AE345" s="11" t="str">
        <x:f>IF(AND(P345="Assigned",OR(AD345="",AD345="Holding")),E345*100,IF(AND(B345="Own Shares",P345="Open"),F345,""))</x:f>
      </x:c>
      <x:c r="AF345" s="12" t="str">
        <x:f>IF(AND(P345="Assigned",OR(AD345="",AD345="Holding")),C345,IF(AND(B345="Own Shares",P345="Open"),G345,""))</x:f>
      </x:c>
      <x:c r="AG345" s="12" t="str">
        <x:f>IF(AND(B345="Own Shares",P345="Sold",S345&lt;&gt;""),(S345-G345)*F345-J345-K345,IF(AND(P345="Assigned",AD345="Sold",S345&lt;&gt;""),(S345-C345)*E345*100,""))</x:f>
      </x:c>
    </x:row>
    <x:row r="346">
      <x:c r="A346" s="11" t="n"/>
      <x:c r="B346" s="11" t="n"/>
      <x:c r="C346" s="12" t="n"/>
      <x:c r="D346" s="12" t="n"/>
      <x:c r="E346" s="11" t="n"/>
      <x:c r="F346" s="11" t="n"/>
      <x:c r="G346" s="12" t="n"/>
      <x:c r="H346" s="13" t="n"/>
      <x:c r="I346" s="13" t="n"/>
      <x:c r="J346" s="12" t="n"/>
      <x:c r="K346" s="12" t="n"/>
      <x:c r="L346" s="11" t="n"/>
      <x:c r="M346" s="12" t="n"/>
      <x:c r="N346" s="11" t="n"/>
      <x:c r="O346" s="12" t="n"/>
      <x:c r="P346" s="11" t="n"/>
      <x:c r="Q346" s="13" t="n"/>
      <x:c r="R346" s="12" t="n"/>
      <x:c r="S346" s="12" t="n"/>
      <x:c r="T346" s="11" t="n"/>
      <x:c r="U346" s="11" t="n"/>
      <x:c r="V346" s="12" t="str">
        <x:f>IF(OR(B346="Sell Cash-Secured Put",B346="Sell Covered Call"),D346*100*E346,"")</x:f>
      </x:c>
      <x:c r="W346" s="12" t="str">
        <x:f>IF(AND(B346="Sell Cash-Secured Put",P346="Open"),C346*100*E346,"")</x:f>
      </x:c>
      <x:c r="X346" s="14" t="str">
        <x:f>IF(AND(B346="Sell Cash-Secured Put",M346&lt;&gt;""),(M346-C346)/M346,"")</x:f>
      </x:c>
      <x:c r="Y346" s="12" t="str">
        <x:f>IF(B346="Sell Cash-Secured Put",C346-D346,IF(B346="Sell Covered Call",C346+D346,""))</x:f>
      </x:c>
      <x:c r="Z346" s="12" t="str">
        <x:f>IF(OR(P346&lt;&gt;"Open",O346=""),"",IF(B346="Sell Cash-Secured Put",MAX(C346-O346,0)*100*E346,IF(B346="Sell Covered Call",MAX(O346-C346,0)*100*E346,"")))</x:f>
      </x:c>
      <x:c r="AA346" s="12" t="str">
        <x:f>IF(P346&lt;&gt;"Open","",IF(OR(B346="Sell Cash-Secured Put",B346="Sell Covered Call"),V346-Z346-J346-K346,""))</x:f>
      </x:c>
      <x:c r="AB346" s="12" t="n">
        <x:f>IF(P346="Buy to Close",(D346-R346)*100*E346-J346-K346,IF(OR(P346="Assigned",P346="Expired Worthless",P346="Called Away"),V346-J346-K346,0))</x:f>
        <x:v>0</x:v>
      </x:c>
      <x:c r="AC346" s="12" t="str">
        <x:f>IF(AND(P346="Assigned",OR(AD346="",AD346="Holding"),O346&lt;&gt;""),(O346-C346)*100*E346,IF(AND(B346="Own Shares",P346="Open",O346&lt;&gt;""),(O346-G346)*F346,""))</x:f>
      </x:c>
      <x:c r="AD346" s="11" t="n"/>
      <x:c r="AE346" s="11" t="str">
        <x:f>IF(AND(P346="Assigned",OR(AD346="",AD346="Holding")),E346*100,IF(AND(B346="Own Shares",P346="Open"),F346,""))</x:f>
      </x:c>
      <x:c r="AF346" s="12" t="str">
        <x:f>IF(AND(P346="Assigned",OR(AD346="",AD346="Holding")),C346,IF(AND(B346="Own Shares",P346="Open"),G346,""))</x:f>
      </x:c>
      <x:c r="AG346" s="12" t="str">
        <x:f>IF(AND(B346="Own Shares",P346="Sold",S346&lt;&gt;""),(S346-G346)*F346-J346-K346,IF(AND(P346="Assigned",AD346="Sold",S346&lt;&gt;""),(S346-C346)*E346*100,""))</x:f>
      </x:c>
    </x:row>
    <x:row r="347">
      <x:c r="A347" s="11" t="n"/>
      <x:c r="B347" s="11" t="n"/>
      <x:c r="C347" s="12" t="n"/>
      <x:c r="D347" s="12" t="n"/>
      <x:c r="E347" s="11" t="n"/>
      <x:c r="F347" s="11" t="n"/>
      <x:c r="G347" s="12" t="n"/>
      <x:c r="H347" s="13" t="n"/>
      <x:c r="I347" s="13" t="n"/>
      <x:c r="J347" s="12" t="n"/>
      <x:c r="K347" s="12" t="n"/>
      <x:c r="L347" s="11" t="n"/>
      <x:c r="M347" s="12" t="n"/>
      <x:c r="N347" s="11" t="n"/>
      <x:c r="O347" s="12" t="n"/>
      <x:c r="P347" s="11" t="n"/>
      <x:c r="Q347" s="13" t="n"/>
      <x:c r="R347" s="12" t="n"/>
      <x:c r="S347" s="12" t="n"/>
      <x:c r="T347" s="11" t="n"/>
      <x:c r="U347" s="11" t="n"/>
      <x:c r="V347" s="12" t="str">
        <x:f>IF(OR(B347="Sell Cash-Secured Put",B347="Sell Covered Call"),D347*100*E347,"")</x:f>
      </x:c>
      <x:c r="W347" s="12" t="str">
        <x:f>IF(AND(B347="Sell Cash-Secured Put",P347="Open"),C347*100*E347,"")</x:f>
      </x:c>
      <x:c r="X347" s="14" t="str">
        <x:f>IF(AND(B347="Sell Cash-Secured Put",M347&lt;&gt;""),(M347-C347)/M347,"")</x:f>
      </x:c>
      <x:c r="Y347" s="12" t="str">
        <x:f>IF(B347="Sell Cash-Secured Put",C347-D347,IF(B347="Sell Covered Call",C347+D347,""))</x:f>
      </x:c>
      <x:c r="Z347" s="12" t="str">
        <x:f>IF(OR(P347&lt;&gt;"Open",O347=""),"",IF(B347="Sell Cash-Secured Put",MAX(C347-O347,0)*100*E347,IF(B347="Sell Covered Call",MAX(O347-C347,0)*100*E347,"")))</x:f>
      </x:c>
      <x:c r="AA347" s="12" t="str">
        <x:f>IF(P347&lt;&gt;"Open","",IF(OR(B347="Sell Cash-Secured Put",B347="Sell Covered Call"),V347-Z347-J347-K347,""))</x:f>
      </x:c>
      <x:c r="AB347" s="12" t="n">
        <x:f>IF(P347="Buy to Close",(D347-R347)*100*E347-J347-K347,IF(OR(P347="Assigned",P347="Expired Worthless",P347="Called Away"),V347-J347-K347,0))</x:f>
        <x:v>0</x:v>
      </x:c>
      <x:c r="AC347" s="12" t="str">
        <x:f>IF(AND(P347="Assigned",OR(AD347="",AD347="Holding"),O347&lt;&gt;""),(O347-C347)*100*E347,IF(AND(B347="Own Shares",P347="Open",O347&lt;&gt;""),(O347-G347)*F347,""))</x:f>
      </x:c>
      <x:c r="AD347" s="11" t="n"/>
      <x:c r="AE347" s="11" t="str">
        <x:f>IF(AND(P347="Assigned",OR(AD347="",AD347="Holding")),E347*100,IF(AND(B347="Own Shares",P347="Open"),F347,""))</x:f>
      </x:c>
      <x:c r="AF347" s="12" t="str">
        <x:f>IF(AND(P347="Assigned",OR(AD347="",AD347="Holding")),C347,IF(AND(B347="Own Shares",P347="Open"),G347,""))</x:f>
      </x:c>
      <x:c r="AG347" s="12" t="str">
        <x:f>IF(AND(B347="Own Shares",P347="Sold",S347&lt;&gt;""),(S347-G347)*F347-J347-K347,IF(AND(P347="Assigned",AD347="Sold",S347&lt;&gt;""),(S347-C347)*E347*100,""))</x:f>
      </x:c>
    </x:row>
    <x:row r="348">
      <x:c r="A348" s="11" t="n"/>
      <x:c r="B348" s="11" t="n"/>
      <x:c r="C348" s="12" t="n"/>
      <x:c r="D348" s="12" t="n"/>
      <x:c r="E348" s="11" t="n"/>
      <x:c r="F348" s="11" t="n"/>
      <x:c r="G348" s="12" t="n"/>
      <x:c r="H348" s="13" t="n"/>
      <x:c r="I348" s="13" t="n"/>
      <x:c r="J348" s="12" t="n"/>
      <x:c r="K348" s="12" t="n"/>
      <x:c r="L348" s="11" t="n"/>
      <x:c r="M348" s="12" t="n"/>
      <x:c r="N348" s="11" t="n"/>
      <x:c r="O348" s="12" t="n"/>
      <x:c r="P348" s="11" t="n"/>
      <x:c r="Q348" s="13" t="n"/>
      <x:c r="R348" s="12" t="n"/>
      <x:c r="S348" s="12" t="n"/>
      <x:c r="T348" s="11" t="n"/>
      <x:c r="U348" s="11" t="n"/>
      <x:c r="V348" s="12" t="str">
        <x:f>IF(OR(B348="Sell Cash-Secured Put",B348="Sell Covered Call"),D348*100*E348,"")</x:f>
      </x:c>
      <x:c r="W348" s="12" t="str">
        <x:f>IF(AND(B348="Sell Cash-Secured Put",P348="Open"),C348*100*E348,"")</x:f>
      </x:c>
      <x:c r="X348" s="14" t="str">
        <x:f>IF(AND(B348="Sell Cash-Secured Put",M348&lt;&gt;""),(M348-C348)/M348,"")</x:f>
      </x:c>
      <x:c r="Y348" s="12" t="str">
        <x:f>IF(B348="Sell Cash-Secured Put",C348-D348,IF(B348="Sell Covered Call",C348+D348,""))</x:f>
      </x:c>
      <x:c r="Z348" s="12" t="str">
        <x:f>IF(OR(P348&lt;&gt;"Open",O348=""),"",IF(B348="Sell Cash-Secured Put",MAX(C348-O348,0)*100*E348,IF(B348="Sell Covered Call",MAX(O348-C348,0)*100*E348,"")))</x:f>
      </x:c>
      <x:c r="AA348" s="12" t="str">
        <x:f>IF(P348&lt;&gt;"Open","",IF(OR(B348="Sell Cash-Secured Put",B348="Sell Covered Call"),V348-Z348-J348-K348,""))</x:f>
      </x:c>
      <x:c r="AB348" s="12" t="n">
        <x:f>IF(P348="Buy to Close",(D348-R348)*100*E348-J348-K348,IF(OR(P348="Assigned",P348="Expired Worthless",P348="Called Away"),V348-J348-K348,0))</x:f>
        <x:v>0</x:v>
      </x:c>
      <x:c r="AC348" s="12" t="str">
        <x:f>IF(AND(P348="Assigned",OR(AD348="",AD348="Holding"),O348&lt;&gt;""),(O348-C348)*100*E348,IF(AND(B348="Own Shares",P348="Open",O348&lt;&gt;""),(O348-G348)*F348,""))</x:f>
      </x:c>
      <x:c r="AD348" s="11" t="n"/>
      <x:c r="AE348" s="11" t="str">
        <x:f>IF(AND(P348="Assigned",OR(AD348="",AD348="Holding")),E348*100,IF(AND(B348="Own Shares",P348="Open"),F348,""))</x:f>
      </x:c>
      <x:c r="AF348" s="12" t="str">
        <x:f>IF(AND(P348="Assigned",OR(AD348="",AD348="Holding")),C348,IF(AND(B348="Own Shares",P348="Open"),G348,""))</x:f>
      </x:c>
      <x:c r="AG348" s="12" t="str">
        <x:f>IF(AND(B348="Own Shares",P348="Sold",S348&lt;&gt;""),(S348-G348)*F348-J348-K348,IF(AND(P348="Assigned",AD348="Sold",S348&lt;&gt;""),(S348-C348)*E348*100,""))</x:f>
      </x:c>
    </x:row>
    <x:row r="349">
      <x:c r="A349" s="11" t="n"/>
      <x:c r="B349" s="11" t="n"/>
      <x:c r="C349" s="12" t="n"/>
      <x:c r="D349" s="12" t="n"/>
      <x:c r="E349" s="11" t="n"/>
      <x:c r="F349" s="11" t="n"/>
      <x:c r="G349" s="12" t="n"/>
      <x:c r="H349" s="13" t="n"/>
      <x:c r="I349" s="13" t="n"/>
      <x:c r="J349" s="12" t="n"/>
      <x:c r="K349" s="12" t="n"/>
      <x:c r="L349" s="11" t="n"/>
      <x:c r="M349" s="12" t="n"/>
      <x:c r="N349" s="11" t="n"/>
      <x:c r="O349" s="12" t="n"/>
      <x:c r="P349" s="11" t="n"/>
      <x:c r="Q349" s="13" t="n"/>
      <x:c r="R349" s="12" t="n"/>
      <x:c r="S349" s="12" t="n"/>
      <x:c r="T349" s="11" t="n"/>
      <x:c r="U349" s="11" t="n"/>
      <x:c r="V349" s="12" t="str">
        <x:f>IF(OR(B349="Sell Cash-Secured Put",B349="Sell Covered Call"),D349*100*E349,"")</x:f>
      </x:c>
      <x:c r="W349" s="12" t="str">
        <x:f>IF(AND(B349="Sell Cash-Secured Put",P349="Open"),C349*100*E349,"")</x:f>
      </x:c>
      <x:c r="X349" s="14" t="str">
        <x:f>IF(AND(B349="Sell Cash-Secured Put",M349&lt;&gt;""),(M349-C349)/M349,"")</x:f>
      </x:c>
      <x:c r="Y349" s="12" t="str">
        <x:f>IF(B349="Sell Cash-Secured Put",C349-D349,IF(B349="Sell Covered Call",C349+D349,""))</x:f>
      </x:c>
      <x:c r="Z349" s="12" t="str">
        <x:f>IF(OR(P349&lt;&gt;"Open",O349=""),"",IF(B349="Sell Cash-Secured Put",MAX(C349-O349,0)*100*E349,IF(B349="Sell Covered Call",MAX(O349-C349,0)*100*E349,"")))</x:f>
      </x:c>
      <x:c r="AA349" s="12" t="str">
        <x:f>IF(P349&lt;&gt;"Open","",IF(OR(B349="Sell Cash-Secured Put",B349="Sell Covered Call"),V349-Z349-J349-K349,""))</x:f>
      </x:c>
      <x:c r="AB349" s="12" t="n">
        <x:f>IF(P349="Buy to Close",(D349-R349)*100*E349-J349-K349,IF(OR(P349="Assigned",P349="Expired Worthless",P349="Called Away"),V349-J349-K349,0))</x:f>
        <x:v>0</x:v>
      </x:c>
      <x:c r="AC349" s="12" t="str">
        <x:f>IF(AND(P349="Assigned",OR(AD349="",AD349="Holding"),O349&lt;&gt;""),(O349-C349)*100*E349,IF(AND(B349="Own Shares",P349="Open",O349&lt;&gt;""),(O349-G349)*F349,""))</x:f>
      </x:c>
      <x:c r="AD349" s="11" t="n"/>
      <x:c r="AE349" s="11" t="str">
        <x:f>IF(AND(P349="Assigned",OR(AD349="",AD349="Holding")),E349*100,IF(AND(B349="Own Shares",P349="Open"),F349,""))</x:f>
      </x:c>
      <x:c r="AF349" s="12" t="str">
        <x:f>IF(AND(P349="Assigned",OR(AD349="",AD349="Holding")),C349,IF(AND(B349="Own Shares",P349="Open"),G349,""))</x:f>
      </x:c>
      <x:c r="AG349" s="12" t="str">
        <x:f>IF(AND(B349="Own Shares",P349="Sold",S349&lt;&gt;""),(S349-G349)*F349-J349-K349,IF(AND(P349="Assigned",AD349="Sold",S349&lt;&gt;""),(S349-C349)*E349*100,""))</x:f>
      </x:c>
    </x:row>
    <x:row r="350">
      <x:c r="A350" s="11" t="n"/>
      <x:c r="B350" s="11" t="n"/>
      <x:c r="C350" s="12" t="n"/>
      <x:c r="D350" s="12" t="n"/>
      <x:c r="E350" s="11" t="n"/>
      <x:c r="F350" s="11" t="n"/>
      <x:c r="G350" s="12" t="n"/>
      <x:c r="H350" s="13" t="n"/>
      <x:c r="I350" s="13" t="n"/>
      <x:c r="J350" s="12" t="n"/>
      <x:c r="K350" s="12" t="n"/>
      <x:c r="L350" s="11" t="n"/>
      <x:c r="M350" s="12" t="n"/>
      <x:c r="N350" s="11" t="n"/>
      <x:c r="O350" s="12" t="n"/>
      <x:c r="P350" s="11" t="n"/>
      <x:c r="Q350" s="13" t="n"/>
      <x:c r="R350" s="12" t="n"/>
      <x:c r="S350" s="12" t="n"/>
      <x:c r="T350" s="11" t="n"/>
      <x:c r="U350" s="11" t="n"/>
      <x:c r="V350" s="12" t="str">
        <x:f>IF(OR(B350="Sell Cash-Secured Put",B350="Sell Covered Call"),D350*100*E350,"")</x:f>
      </x:c>
      <x:c r="W350" s="12" t="str">
        <x:f>IF(AND(B350="Sell Cash-Secured Put",P350="Open"),C350*100*E350,"")</x:f>
      </x:c>
      <x:c r="X350" s="14" t="str">
        <x:f>IF(AND(B350="Sell Cash-Secured Put",M350&lt;&gt;""),(M350-C350)/M350,"")</x:f>
      </x:c>
      <x:c r="Y350" s="12" t="str">
        <x:f>IF(B350="Sell Cash-Secured Put",C350-D350,IF(B350="Sell Covered Call",C350+D350,""))</x:f>
      </x:c>
      <x:c r="Z350" s="12" t="str">
        <x:f>IF(OR(P350&lt;&gt;"Open",O350=""),"",IF(B350="Sell Cash-Secured Put",MAX(C350-O350,0)*100*E350,IF(B350="Sell Covered Call",MAX(O350-C350,0)*100*E350,"")))</x:f>
      </x:c>
      <x:c r="AA350" s="12" t="str">
        <x:f>IF(P350&lt;&gt;"Open","",IF(OR(B350="Sell Cash-Secured Put",B350="Sell Covered Call"),V350-Z350-J350-K350,""))</x:f>
      </x:c>
      <x:c r="AB350" s="12" t="n">
        <x:f>IF(P350="Buy to Close",(D350-R350)*100*E350-J350-K350,IF(OR(P350="Assigned",P350="Expired Worthless",P350="Called Away"),V350-J350-K350,0))</x:f>
        <x:v>0</x:v>
      </x:c>
      <x:c r="AC350" s="12" t="str">
        <x:f>IF(AND(P350="Assigned",OR(AD350="",AD350="Holding"),O350&lt;&gt;""),(O350-C350)*100*E350,IF(AND(B350="Own Shares",P350="Open",O350&lt;&gt;""),(O350-G350)*F350,""))</x:f>
      </x:c>
      <x:c r="AD350" s="11" t="n"/>
      <x:c r="AE350" s="11" t="str">
        <x:f>IF(AND(P350="Assigned",OR(AD350="",AD350="Holding")),E350*100,IF(AND(B350="Own Shares",P350="Open"),F350,""))</x:f>
      </x:c>
      <x:c r="AF350" s="12" t="str">
        <x:f>IF(AND(P350="Assigned",OR(AD350="",AD350="Holding")),C350,IF(AND(B350="Own Shares",P350="Open"),G350,""))</x:f>
      </x:c>
      <x:c r="AG350" s="12" t="str">
        <x:f>IF(AND(B350="Own Shares",P350="Sold",S350&lt;&gt;""),(S350-G350)*F350-J350-K350,IF(AND(P350="Assigned",AD350="Sold",S350&lt;&gt;""),(S350-C350)*E350*100,""))</x:f>
      </x:c>
    </x:row>
    <x:row r="351">
      <x:c r="A351" s="11" t="n"/>
      <x:c r="B351" s="11" t="n"/>
      <x:c r="C351" s="12" t="n"/>
      <x:c r="D351" s="12" t="n"/>
      <x:c r="E351" s="11" t="n"/>
      <x:c r="F351" s="11" t="n"/>
      <x:c r="G351" s="12" t="n"/>
      <x:c r="H351" s="13" t="n"/>
      <x:c r="I351" s="13" t="n"/>
      <x:c r="J351" s="12" t="n"/>
      <x:c r="K351" s="12" t="n"/>
      <x:c r="L351" s="11" t="n"/>
      <x:c r="M351" s="12" t="n"/>
      <x:c r="N351" s="11" t="n"/>
      <x:c r="O351" s="12" t="n"/>
      <x:c r="P351" s="11" t="n"/>
      <x:c r="Q351" s="13" t="n"/>
      <x:c r="R351" s="12" t="n"/>
      <x:c r="S351" s="12" t="n"/>
      <x:c r="T351" s="11" t="n"/>
      <x:c r="U351" s="11" t="n"/>
      <x:c r="V351" s="12" t="str">
        <x:f>IF(OR(B351="Sell Cash-Secured Put",B351="Sell Covered Call"),D351*100*E351,"")</x:f>
      </x:c>
      <x:c r="W351" s="12" t="str">
        <x:f>IF(AND(B351="Sell Cash-Secured Put",P351="Open"),C351*100*E351,"")</x:f>
      </x:c>
      <x:c r="X351" s="14" t="str">
        <x:f>IF(AND(B351="Sell Cash-Secured Put",M351&lt;&gt;""),(M351-C351)/M351,"")</x:f>
      </x:c>
      <x:c r="Y351" s="12" t="str">
        <x:f>IF(B351="Sell Cash-Secured Put",C351-D351,IF(B351="Sell Covered Call",C351+D351,""))</x:f>
      </x:c>
      <x:c r="Z351" s="12" t="str">
        <x:f>IF(OR(P351&lt;&gt;"Open",O351=""),"",IF(B351="Sell Cash-Secured Put",MAX(C351-O351,0)*100*E351,IF(B351="Sell Covered Call",MAX(O351-C351,0)*100*E351,"")))</x:f>
      </x:c>
      <x:c r="AA351" s="12" t="str">
        <x:f>IF(P351&lt;&gt;"Open","",IF(OR(B351="Sell Cash-Secured Put",B351="Sell Covered Call"),V351-Z351-J351-K351,""))</x:f>
      </x:c>
      <x:c r="AB351" s="12" t="n">
        <x:f>IF(P351="Buy to Close",(D351-R351)*100*E351-J351-K351,IF(OR(P351="Assigned",P351="Expired Worthless",P351="Called Away"),V351-J351-K351,0))</x:f>
        <x:v>0</x:v>
      </x:c>
      <x:c r="AC351" s="12" t="str">
        <x:f>IF(AND(P351="Assigned",OR(AD351="",AD351="Holding"),O351&lt;&gt;""),(O351-C351)*100*E351,IF(AND(B351="Own Shares",P351="Open",O351&lt;&gt;""),(O351-G351)*F351,""))</x:f>
      </x:c>
      <x:c r="AD351" s="11" t="n"/>
      <x:c r="AE351" s="11" t="str">
        <x:f>IF(AND(P351="Assigned",OR(AD351="",AD351="Holding")),E351*100,IF(AND(B351="Own Shares",P351="Open"),F351,""))</x:f>
      </x:c>
      <x:c r="AF351" s="12" t="str">
        <x:f>IF(AND(P351="Assigned",OR(AD351="",AD351="Holding")),C351,IF(AND(B351="Own Shares",P351="Open"),G351,""))</x:f>
      </x:c>
      <x:c r="AG351" s="12" t="str">
        <x:f>IF(AND(B351="Own Shares",P351="Sold",S351&lt;&gt;""),(S351-G351)*F351-J351-K351,IF(AND(P351="Assigned",AD351="Sold",S351&lt;&gt;""),(S351-C351)*E351*100,""))</x:f>
      </x:c>
    </x:row>
    <x:row r="352">
      <x:c r="A352" s="11" t="n"/>
      <x:c r="B352" s="11" t="n"/>
      <x:c r="C352" s="12" t="n"/>
      <x:c r="D352" s="12" t="n"/>
      <x:c r="E352" s="11" t="n"/>
      <x:c r="F352" s="11" t="n"/>
      <x:c r="G352" s="12" t="n"/>
      <x:c r="H352" s="13" t="n"/>
      <x:c r="I352" s="13" t="n"/>
      <x:c r="J352" s="12" t="n"/>
      <x:c r="K352" s="12" t="n"/>
      <x:c r="L352" s="11" t="n"/>
      <x:c r="M352" s="12" t="n"/>
      <x:c r="N352" s="11" t="n"/>
      <x:c r="O352" s="12" t="n"/>
      <x:c r="P352" s="11" t="n"/>
      <x:c r="Q352" s="13" t="n"/>
      <x:c r="R352" s="12" t="n"/>
      <x:c r="S352" s="12" t="n"/>
      <x:c r="T352" s="11" t="n"/>
      <x:c r="U352" s="11" t="n"/>
      <x:c r="V352" s="12" t="str">
        <x:f>IF(OR(B352="Sell Cash-Secured Put",B352="Sell Covered Call"),D352*100*E352,"")</x:f>
      </x:c>
      <x:c r="W352" s="12" t="str">
        <x:f>IF(AND(B352="Sell Cash-Secured Put",P352="Open"),C352*100*E352,"")</x:f>
      </x:c>
      <x:c r="X352" s="14" t="str">
        <x:f>IF(AND(B352="Sell Cash-Secured Put",M352&lt;&gt;""),(M352-C352)/M352,"")</x:f>
      </x:c>
      <x:c r="Y352" s="12" t="str">
        <x:f>IF(B352="Sell Cash-Secured Put",C352-D352,IF(B352="Sell Covered Call",C352+D352,""))</x:f>
      </x:c>
      <x:c r="Z352" s="12" t="str">
        <x:f>IF(OR(P352&lt;&gt;"Open",O352=""),"",IF(B352="Sell Cash-Secured Put",MAX(C352-O352,0)*100*E352,IF(B352="Sell Covered Call",MAX(O352-C352,0)*100*E352,"")))</x:f>
      </x:c>
      <x:c r="AA352" s="12" t="str">
        <x:f>IF(P352&lt;&gt;"Open","",IF(OR(B352="Sell Cash-Secured Put",B352="Sell Covered Call"),V352-Z352-J352-K352,""))</x:f>
      </x:c>
      <x:c r="AB352" s="12" t="n">
        <x:f>IF(P352="Buy to Close",(D352-R352)*100*E352-J352-K352,IF(OR(P352="Assigned",P352="Expired Worthless",P352="Called Away"),V352-J352-K352,0))</x:f>
        <x:v>0</x:v>
      </x:c>
      <x:c r="AC352" s="12" t="str">
        <x:f>IF(AND(P352="Assigned",OR(AD352="",AD352="Holding"),O352&lt;&gt;""),(O352-C352)*100*E352,IF(AND(B352="Own Shares",P352="Open",O352&lt;&gt;""),(O352-G352)*F352,""))</x:f>
      </x:c>
      <x:c r="AD352" s="11" t="n"/>
      <x:c r="AE352" s="11" t="str">
        <x:f>IF(AND(P352="Assigned",OR(AD352="",AD352="Holding")),E352*100,IF(AND(B352="Own Shares",P352="Open"),F352,""))</x:f>
      </x:c>
      <x:c r="AF352" s="12" t="str">
        <x:f>IF(AND(P352="Assigned",OR(AD352="",AD352="Holding")),C352,IF(AND(B352="Own Shares",P352="Open"),G352,""))</x:f>
      </x:c>
      <x:c r="AG352" s="12" t="str">
        <x:f>IF(AND(B352="Own Shares",P352="Sold",S352&lt;&gt;""),(S352-G352)*F352-J352-K352,IF(AND(P352="Assigned",AD352="Sold",S352&lt;&gt;""),(S352-C352)*E352*100,""))</x:f>
      </x:c>
    </x:row>
    <x:row r="353">
      <x:c r="A353" s="11" t="n"/>
      <x:c r="B353" s="11" t="n"/>
      <x:c r="C353" s="12" t="n"/>
      <x:c r="D353" s="12" t="n"/>
      <x:c r="E353" s="11" t="n"/>
      <x:c r="F353" s="11" t="n"/>
      <x:c r="G353" s="12" t="n"/>
      <x:c r="H353" s="13" t="n"/>
      <x:c r="I353" s="13" t="n"/>
      <x:c r="J353" s="12" t="n"/>
      <x:c r="K353" s="12" t="n"/>
      <x:c r="L353" s="11" t="n"/>
      <x:c r="M353" s="12" t="n"/>
      <x:c r="N353" s="11" t="n"/>
      <x:c r="O353" s="12" t="n"/>
      <x:c r="P353" s="11" t="n"/>
      <x:c r="Q353" s="13" t="n"/>
      <x:c r="R353" s="12" t="n"/>
      <x:c r="S353" s="12" t="n"/>
      <x:c r="T353" s="11" t="n"/>
      <x:c r="U353" s="11" t="n"/>
      <x:c r="V353" s="12" t="str">
        <x:f>IF(OR(B353="Sell Cash-Secured Put",B353="Sell Covered Call"),D353*100*E353,"")</x:f>
      </x:c>
      <x:c r="W353" s="12" t="str">
        <x:f>IF(AND(B353="Sell Cash-Secured Put",P353="Open"),C353*100*E353,"")</x:f>
      </x:c>
      <x:c r="X353" s="14" t="str">
        <x:f>IF(AND(B353="Sell Cash-Secured Put",M353&lt;&gt;""),(M353-C353)/M353,"")</x:f>
      </x:c>
      <x:c r="Y353" s="12" t="str">
        <x:f>IF(B353="Sell Cash-Secured Put",C353-D353,IF(B353="Sell Covered Call",C353+D353,""))</x:f>
      </x:c>
      <x:c r="Z353" s="12" t="str">
        <x:f>IF(OR(P353&lt;&gt;"Open",O353=""),"",IF(B353="Sell Cash-Secured Put",MAX(C353-O353,0)*100*E353,IF(B353="Sell Covered Call",MAX(O353-C353,0)*100*E353,"")))</x:f>
      </x:c>
      <x:c r="AA353" s="12" t="str">
        <x:f>IF(P353&lt;&gt;"Open","",IF(OR(B353="Sell Cash-Secured Put",B353="Sell Covered Call"),V353-Z353-J353-K353,""))</x:f>
      </x:c>
      <x:c r="AB353" s="12" t="n">
        <x:f>IF(P353="Buy to Close",(D353-R353)*100*E353-J353-K353,IF(OR(P353="Assigned",P353="Expired Worthless",P353="Called Away"),V353-J353-K353,0))</x:f>
        <x:v>0</x:v>
      </x:c>
      <x:c r="AC353" s="12" t="str">
        <x:f>IF(AND(P353="Assigned",OR(AD353="",AD353="Holding"),O353&lt;&gt;""),(O353-C353)*100*E353,IF(AND(B353="Own Shares",P353="Open",O353&lt;&gt;""),(O353-G353)*F353,""))</x:f>
      </x:c>
      <x:c r="AD353" s="11" t="n"/>
      <x:c r="AE353" s="11" t="str">
        <x:f>IF(AND(P353="Assigned",OR(AD353="",AD353="Holding")),E353*100,IF(AND(B353="Own Shares",P353="Open"),F353,""))</x:f>
      </x:c>
      <x:c r="AF353" s="12" t="str">
        <x:f>IF(AND(P353="Assigned",OR(AD353="",AD353="Holding")),C353,IF(AND(B353="Own Shares",P353="Open"),G353,""))</x:f>
      </x:c>
      <x:c r="AG353" s="12" t="str">
        <x:f>IF(AND(B353="Own Shares",P353="Sold",S353&lt;&gt;""),(S353-G353)*F353-J353-K353,IF(AND(P353="Assigned",AD353="Sold",S353&lt;&gt;""),(S353-C353)*E353*100,""))</x:f>
      </x:c>
    </x:row>
    <x:row r="354">
      <x:c r="A354" s="11" t="n"/>
      <x:c r="B354" s="11" t="n"/>
      <x:c r="C354" s="12" t="n"/>
      <x:c r="D354" s="12" t="n"/>
      <x:c r="E354" s="11" t="n"/>
      <x:c r="F354" s="11" t="n"/>
      <x:c r="G354" s="12" t="n"/>
      <x:c r="H354" s="13" t="n"/>
      <x:c r="I354" s="13" t="n"/>
      <x:c r="J354" s="12" t="n"/>
      <x:c r="K354" s="12" t="n"/>
      <x:c r="L354" s="11" t="n"/>
      <x:c r="M354" s="12" t="n"/>
      <x:c r="N354" s="11" t="n"/>
      <x:c r="O354" s="12" t="n"/>
      <x:c r="P354" s="11" t="n"/>
      <x:c r="Q354" s="13" t="n"/>
      <x:c r="R354" s="12" t="n"/>
      <x:c r="S354" s="12" t="n"/>
      <x:c r="T354" s="11" t="n"/>
      <x:c r="U354" s="11" t="n"/>
      <x:c r="V354" s="12" t="str">
        <x:f>IF(OR(B354="Sell Cash-Secured Put",B354="Sell Covered Call"),D354*100*E354,"")</x:f>
      </x:c>
      <x:c r="W354" s="12" t="str">
        <x:f>IF(AND(B354="Sell Cash-Secured Put",P354="Open"),C354*100*E354,"")</x:f>
      </x:c>
      <x:c r="X354" s="14" t="str">
        <x:f>IF(AND(B354="Sell Cash-Secured Put",M354&lt;&gt;""),(M354-C354)/M354,"")</x:f>
      </x:c>
      <x:c r="Y354" s="12" t="str">
        <x:f>IF(B354="Sell Cash-Secured Put",C354-D354,IF(B354="Sell Covered Call",C354+D354,""))</x:f>
      </x:c>
      <x:c r="Z354" s="12" t="str">
        <x:f>IF(OR(P354&lt;&gt;"Open",O354=""),"",IF(B354="Sell Cash-Secured Put",MAX(C354-O354,0)*100*E354,IF(B354="Sell Covered Call",MAX(O354-C354,0)*100*E354,"")))</x:f>
      </x:c>
      <x:c r="AA354" s="12" t="str">
        <x:f>IF(P354&lt;&gt;"Open","",IF(OR(B354="Sell Cash-Secured Put",B354="Sell Covered Call"),V354-Z354-J354-K354,""))</x:f>
      </x:c>
      <x:c r="AB354" s="12" t="n">
        <x:f>IF(P354="Buy to Close",(D354-R354)*100*E354-J354-K354,IF(OR(P354="Assigned",P354="Expired Worthless",P354="Called Away"),V354-J354-K354,0))</x:f>
        <x:v>0</x:v>
      </x:c>
      <x:c r="AC354" s="12" t="str">
        <x:f>IF(AND(P354="Assigned",OR(AD354="",AD354="Holding"),O354&lt;&gt;""),(O354-C354)*100*E354,IF(AND(B354="Own Shares",P354="Open",O354&lt;&gt;""),(O354-G354)*F354,""))</x:f>
      </x:c>
      <x:c r="AD354" s="11" t="n"/>
      <x:c r="AE354" s="11" t="str">
        <x:f>IF(AND(P354="Assigned",OR(AD354="",AD354="Holding")),E354*100,IF(AND(B354="Own Shares",P354="Open"),F354,""))</x:f>
      </x:c>
      <x:c r="AF354" s="12" t="str">
        <x:f>IF(AND(P354="Assigned",OR(AD354="",AD354="Holding")),C354,IF(AND(B354="Own Shares",P354="Open"),G354,""))</x:f>
      </x:c>
      <x:c r="AG354" s="12" t="str">
        <x:f>IF(AND(B354="Own Shares",P354="Sold",S354&lt;&gt;""),(S354-G354)*F354-J354-K354,IF(AND(P354="Assigned",AD354="Sold",S354&lt;&gt;""),(S354-C354)*E354*100,""))</x:f>
      </x:c>
    </x:row>
    <x:row r="355">
      <x:c r="A355" s="11" t="n"/>
      <x:c r="B355" s="11" t="n"/>
      <x:c r="C355" s="12" t="n"/>
      <x:c r="D355" s="12" t="n"/>
      <x:c r="E355" s="11" t="n"/>
      <x:c r="F355" s="11" t="n"/>
      <x:c r="G355" s="12" t="n"/>
      <x:c r="H355" s="13" t="n"/>
      <x:c r="I355" s="13" t="n"/>
      <x:c r="J355" s="12" t="n"/>
      <x:c r="K355" s="12" t="n"/>
      <x:c r="L355" s="11" t="n"/>
      <x:c r="M355" s="12" t="n"/>
      <x:c r="N355" s="11" t="n"/>
      <x:c r="O355" s="12" t="n"/>
      <x:c r="P355" s="11" t="n"/>
      <x:c r="Q355" s="13" t="n"/>
      <x:c r="R355" s="12" t="n"/>
      <x:c r="S355" s="12" t="n"/>
      <x:c r="T355" s="11" t="n"/>
      <x:c r="U355" s="11" t="n"/>
      <x:c r="V355" s="12" t="str">
        <x:f>IF(OR(B355="Sell Cash-Secured Put",B355="Sell Covered Call"),D355*100*E355,"")</x:f>
      </x:c>
      <x:c r="W355" s="12" t="str">
        <x:f>IF(AND(B355="Sell Cash-Secured Put",P355="Open"),C355*100*E355,"")</x:f>
      </x:c>
      <x:c r="X355" s="14" t="str">
        <x:f>IF(AND(B355="Sell Cash-Secured Put",M355&lt;&gt;""),(M355-C355)/M355,"")</x:f>
      </x:c>
      <x:c r="Y355" s="12" t="str">
        <x:f>IF(B355="Sell Cash-Secured Put",C355-D355,IF(B355="Sell Covered Call",C355+D355,""))</x:f>
      </x:c>
      <x:c r="Z355" s="12" t="str">
        <x:f>IF(OR(P355&lt;&gt;"Open",O355=""),"",IF(B355="Sell Cash-Secured Put",MAX(C355-O355,0)*100*E355,IF(B355="Sell Covered Call",MAX(O355-C355,0)*100*E355,"")))</x:f>
      </x:c>
      <x:c r="AA355" s="12" t="str">
        <x:f>IF(P355&lt;&gt;"Open","",IF(OR(B355="Sell Cash-Secured Put",B355="Sell Covered Call"),V355-Z355-J355-K355,""))</x:f>
      </x:c>
      <x:c r="AB355" s="12" t="n">
        <x:f>IF(P355="Buy to Close",(D355-R355)*100*E355-J355-K355,IF(OR(P355="Assigned",P355="Expired Worthless",P355="Called Away"),V355-J355-K355,0))</x:f>
        <x:v>0</x:v>
      </x:c>
      <x:c r="AC355" s="12" t="str">
        <x:f>IF(AND(P355="Assigned",OR(AD355="",AD355="Holding"),O355&lt;&gt;""),(O355-C355)*100*E355,IF(AND(B355="Own Shares",P355="Open",O355&lt;&gt;""),(O355-G355)*F355,""))</x:f>
      </x:c>
      <x:c r="AD355" s="11" t="n"/>
      <x:c r="AE355" s="11" t="str">
        <x:f>IF(AND(P355="Assigned",OR(AD355="",AD355="Holding")),E355*100,IF(AND(B355="Own Shares",P355="Open"),F355,""))</x:f>
      </x:c>
      <x:c r="AF355" s="12" t="str">
        <x:f>IF(AND(P355="Assigned",OR(AD355="",AD355="Holding")),C355,IF(AND(B355="Own Shares",P355="Open"),G355,""))</x:f>
      </x:c>
      <x:c r="AG355" s="12" t="str">
        <x:f>IF(AND(B355="Own Shares",P355="Sold",S355&lt;&gt;""),(S355-G355)*F355-J355-K355,IF(AND(P355="Assigned",AD355="Sold",S355&lt;&gt;""),(S355-C355)*E355*100,""))</x:f>
      </x:c>
    </x:row>
    <x:row r="356">
      <x:c r="A356" s="11" t="n"/>
      <x:c r="B356" s="11" t="n"/>
      <x:c r="C356" s="12" t="n"/>
      <x:c r="D356" s="12" t="n"/>
      <x:c r="E356" s="11" t="n"/>
      <x:c r="F356" s="11" t="n"/>
      <x:c r="G356" s="12" t="n"/>
      <x:c r="H356" s="13" t="n"/>
      <x:c r="I356" s="13" t="n"/>
      <x:c r="J356" s="12" t="n"/>
      <x:c r="K356" s="12" t="n"/>
      <x:c r="L356" s="11" t="n"/>
      <x:c r="M356" s="12" t="n"/>
      <x:c r="N356" s="11" t="n"/>
      <x:c r="O356" s="12" t="n"/>
      <x:c r="P356" s="11" t="n"/>
      <x:c r="Q356" s="13" t="n"/>
      <x:c r="R356" s="12" t="n"/>
      <x:c r="S356" s="12" t="n"/>
      <x:c r="T356" s="11" t="n"/>
      <x:c r="U356" s="11" t="n"/>
      <x:c r="V356" s="12" t="str">
        <x:f>IF(OR(B356="Sell Cash-Secured Put",B356="Sell Covered Call"),D356*100*E356,"")</x:f>
      </x:c>
      <x:c r="W356" s="12" t="str">
        <x:f>IF(AND(B356="Sell Cash-Secured Put",P356="Open"),C356*100*E356,"")</x:f>
      </x:c>
      <x:c r="X356" s="14" t="str">
        <x:f>IF(AND(B356="Sell Cash-Secured Put",M356&lt;&gt;""),(M356-C356)/M356,"")</x:f>
      </x:c>
      <x:c r="Y356" s="12" t="str">
        <x:f>IF(B356="Sell Cash-Secured Put",C356-D356,IF(B356="Sell Covered Call",C356+D356,""))</x:f>
      </x:c>
      <x:c r="Z356" s="12" t="str">
        <x:f>IF(OR(P356&lt;&gt;"Open",O356=""),"",IF(B356="Sell Cash-Secured Put",MAX(C356-O356,0)*100*E356,IF(B356="Sell Covered Call",MAX(O356-C356,0)*100*E356,"")))</x:f>
      </x:c>
      <x:c r="AA356" s="12" t="str">
        <x:f>IF(P356&lt;&gt;"Open","",IF(OR(B356="Sell Cash-Secured Put",B356="Sell Covered Call"),V356-Z356-J356-K356,""))</x:f>
      </x:c>
      <x:c r="AB356" s="12" t="n">
        <x:f>IF(P356="Buy to Close",(D356-R356)*100*E356-J356-K356,IF(OR(P356="Assigned",P356="Expired Worthless",P356="Called Away"),V356-J356-K356,0))</x:f>
        <x:v>0</x:v>
      </x:c>
      <x:c r="AC356" s="12" t="str">
        <x:f>IF(AND(P356="Assigned",OR(AD356="",AD356="Holding"),O356&lt;&gt;""),(O356-C356)*100*E356,IF(AND(B356="Own Shares",P356="Open",O356&lt;&gt;""),(O356-G356)*F356,""))</x:f>
      </x:c>
      <x:c r="AD356" s="11" t="n"/>
      <x:c r="AE356" s="11" t="str">
        <x:f>IF(AND(P356="Assigned",OR(AD356="",AD356="Holding")),E356*100,IF(AND(B356="Own Shares",P356="Open"),F356,""))</x:f>
      </x:c>
      <x:c r="AF356" s="12" t="str">
        <x:f>IF(AND(P356="Assigned",OR(AD356="",AD356="Holding")),C356,IF(AND(B356="Own Shares",P356="Open"),G356,""))</x:f>
      </x:c>
      <x:c r="AG356" s="12" t="str">
        <x:f>IF(AND(B356="Own Shares",P356="Sold",S356&lt;&gt;""),(S356-G356)*F356-J356-K356,IF(AND(P356="Assigned",AD356="Sold",S356&lt;&gt;""),(S356-C356)*E356*100,""))</x:f>
      </x:c>
    </x:row>
    <x:row r="357">
      <x:c r="A357" s="11" t="n"/>
      <x:c r="B357" s="11" t="n"/>
      <x:c r="C357" s="12" t="n"/>
      <x:c r="D357" s="12" t="n"/>
      <x:c r="E357" s="11" t="n"/>
      <x:c r="F357" s="11" t="n"/>
      <x:c r="G357" s="12" t="n"/>
      <x:c r="H357" s="13" t="n"/>
      <x:c r="I357" s="13" t="n"/>
      <x:c r="J357" s="12" t="n"/>
      <x:c r="K357" s="12" t="n"/>
      <x:c r="L357" s="11" t="n"/>
      <x:c r="M357" s="12" t="n"/>
      <x:c r="N357" s="11" t="n"/>
      <x:c r="O357" s="12" t="n"/>
      <x:c r="P357" s="11" t="n"/>
      <x:c r="Q357" s="13" t="n"/>
      <x:c r="R357" s="12" t="n"/>
      <x:c r="S357" s="12" t="n"/>
      <x:c r="T357" s="11" t="n"/>
      <x:c r="U357" s="11" t="n"/>
      <x:c r="V357" s="12" t="str">
        <x:f>IF(OR(B357="Sell Cash-Secured Put",B357="Sell Covered Call"),D357*100*E357,"")</x:f>
      </x:c>
      <x:c r="W357" s="12" t="str">
        <x:f>IF(AND(B357="Sell Cash-Secured Put",P357="Open"),C357*100*E357,"")</x:f>
      </x:c>
      <x:c r="X357" s="14" t="str">
        <x:f>IF(AND(B357="Sell Cash-Secured Put",M357&lt;&gt;""),(M357-C357)/M357,"")</x:f>
      </x:c>
      <x:c r="Y357" s="12" t="str">
        <x:f>IF(B357="Sell Cash-Secured Put",C357-D357,IF(B357="Sell Covered Call",C357+D357,""))</x:f>
      </x:c>
      <x:c r="Z357" s="12" t="str">
        <x:f>IF(OR(P357&lt;&gt;"Open",O357=""),"",IF(B357="Sell Cash-Secured Put",MAX(C357-O357,0)*100*E357,IF(B357="Sell Covered Call",MAX(O357-C357,0)*100*E357,"")))</x:f>
      </x:c>
      <x:c r="AA357" s="12" t="str">
        <x:f>IF(P357&lt;&gt;"Open","",IF(OR(B357="Sell Cash-Secured Put",B357="Sell Covered Call"),V357-Z357-J357-K357,""))</x:f>
      </x:c>
      <x:c r="AB357" s="12" t="n">
        <x:f>IF(P357="Buy to Close",(D357-R357)*100*E357-J357-K357,IF(OR(P357="Assigned",P357="Expired Worthless",P357="Called Away"),V357-J357-K357,0))</x:f>
        <x:v>0</x:v>
      </x:c>
      <x:c r="AC357" s="12" t="str">
        <x:f>IF(AND(P357="Assigned",OR(AD357="",AD357="Holding"),O357&lt;&gt;""),(O357-C357)*100*E357,IF(AND(B357="Own Shares",P357="Open",O357&lt;&gt;""),(O357-G357)*F357,""))</x:f>
      </x:c>
      <x:c r="AD357" s="11" t="n"/>
      <x:c r="AE357" s="11" t="str">
        <x:f>IF(AND(P357="Assigned",OR(AD357="",AD357="Holding")),E357*100,IF(AND(B357="Own Shares",P357="Open"),F357,""))</x:f>
      </x:c>
      <x:c r="AF357" s="12" t="str">
        <x:f>IF(AND(P357="Assigned",OR(AD357="",AD357="Holding")),C357,IF(AND(B357="Own Shares",P357="Open"),G357,""))</x:f>
      </x:c>
      <x:c r="AG357" s="12" t="str">
        <x:f>IF(AND(B357="Own Shares",P357="Sold",S357&lt;&gt;""),(S357-G357)*F357-J357-K357,IF(AND(P357="Assigned",AD357="Sold",S357&lt;&gt;""),(S357-C357)*E357*100,""))</x:f>
      </x:c>
    </x:row>
    <x:row r="358">
      <x:c r="A358" s="11" t="n"/>
      <x:c r="B358" s="11" t="n"/>
      <x:c r="C358" s="12" t="n"/>
      <x:c r="D358" s="12" t="n"/>
      <x:c r="E358" s="11" t="n"/>
      <x:c r="F358" s="11" t="n"/>
      <x:c r="G358" s="12" t="n"/>
      <x:c r="H358" s="13" t="n"/>
      <x:c r="I358" s="13" t="n"/>
      <x:c r="J358" s="12" t="n"/>
      <x:c r="K358" s="12" t="n"/>
      <x:c r="L358" s="11" t="n"/>
      <x:c r="M358" s="12" t="n"/>
      <x:c r="N358" s="11" t="n"/>
      <x:c r="O358" s="12" t="n"/>
      <x:c r="P358" s="11" t="n"/>
      <x:c r="Q358" s="13" t="n"/>
      <x:c r="R358" s="12" t="n"/>
      <x:c r="S358" s="12" t="n"/>
      <x:c r="T358" s="11" t="n"/>
      <x:c r="U358" s="11" t="n"/>
      <x:c r="V358" s="12" t="str">
        <x:f>IF(OR(B358="Sell Cash-Secured Put",B358="Sell Covered Call"),D358*100*E358,"")</x:f>
      </x:c>
      <x:c r="W358" s="12" t="str">
        <x:f>IF(AND(B358="Sell Cash-Secured Put",P358="Open"),C358*100*E358,"")</x:f>
      </x:c>
      <x:c r="X358" s="14" t="str">
        <x:f>IF(AND(B358="Sell Cash-Secured Put",M358&lt;&gt;""),(M358-C358)/M358,"")</x:f>
      </x:c>
      <x:c r="Y358" s="12" t="str">
        <x:f>IF(B358="Sell Cash-Secured Put",C358-D358,IF(B358="Sell Covered Call",C358+D358,""))</x:f>
      </x:c>
      <x:c r="Z358" s="12" t="str">
        <x:f>IF(OR(P358&lt;&gt;"Open",O358=""),"",IF(B358="Sell Cash-Secured Put",MAX(C358-O358,0)*100*E358,IF(B358="Sell Covered Call",MAX(O358-C358,0)*100*E358,"")))</x:f>
      </x:c>
      <x:c r="AA358" s="12" t="str">
        <x:f>IF(P358&lt;&gt;"Open","",IF(OR(B358="Sell Cash-Secured Put",B358="Sell Covered Call"),V358-Z358-J358-K358,""))</x:f>
      </x:c>
      <x:c r="AB358" s="12" t="n">
        <x:f>IF(P358="Buy to Close",(D358-R358)*100*E358-J358-K358,IF(OR(P358="Assigned",P358="Expired Worthless",P358="Called Away"),V358-J358-K358,0))</x:f>
        <x:v>0</x:v>
      </x:c>
      <x:c r="AC358" s="12" t="str">
        <x:f>IF(AND(P358="Assigned",OR(AD358="",AD358="Holding"),O358&lt;&gt;""),(O358-C358)*100*E358,IF(AND(B358="Own Shares",P358="Open",O358&lt;&gt;""),(O358-G358)*F358,""))</x:f>
      </x:c>
      <x:c r="AD358" s="11" t="n"/>
      <x:c r="AE358" s="11" t="str">
        <x:f>IF(AND(P358="Assigned",OR(AD358="",AD358="Holding")),E358*100,IF(AND(B358="Own Shares",P358="Open"),F358,""))</x:f>
      </x:c>
      <x:c r="AF358" s="12" t="str">
        <x:f>IF(AND(P358="Assigned",OR(AD358="",AD358="Holding")),C358,IF(AND(B358="Own Shares",P358="Open"),G358,""))</x:f>
      </x:c>
      <x:c r="AG358" s="12" t="str">
        <x:f>IF(AND(B358="Own Shares",P358="Sold",S358&lt;&gt;""),(S358-G358)*F358-J358-K358,IF(AND(P358="Assigned",AD358="Sold",S358&lt;&gt;""),(S358-C358)*E358*100,""))</x:f>
      </x:c>
    </x:row>
    <x:row r="359">
      <x:c r="A359" s="11" t="n"/>
      <x:c r="B359" s="11" t="n"/>
      <x:c r="C359" s="12" t="n"/>
      <x:c r="D359" s="12" t="n"/>
      <x:c r="E359" s="11" t="n"/>
      <x:c r="F359" s="11" t="n"/>
      <x:c r="G359" s="12" t="n"/>
      <x:c r="H359" s="13" t="n"/>
      <x:c r="I359" s="13" t="n"/>
      <x:c r="J359" s="12" t="n"/>
      <x:c r="K359" s="12" t="n"/>
      <x:c r="L359" s="11" t="n"/>
      <x:c r="M359" s="12" t="n"/>
      <x:c r="N359" s="11" t="n"/>
      <x:c r="O359" s="12" t="n"/>
      <x:c r="P359" s="11" t="n"/>
      <x:c r="Q359" s="13" t="n"/>
      <x:c r="R359" s="12" t="n"/>
      <x:c r="S359" s="12" t="n"/>
      <x:c r="T359" s="11" t="n"/>
      <x:c r="U359" s="11" t="n"/>
      <x:c r="V359" s="12" t="str">
        <x:f>IF(OR(B359="Sell Cash-Secured Put",B359="Sell Covered Call"),D359*100*E359,"")</x:f>
      </x:c>
      <x:c r="W359" s="12" t="str">
        <x:f>IF(AND(B359="Sell Cash-Secured Put",P359="Open"),C359*100*E359,"")</x:f>
      </x:c>
      <x:c r="X359" s="14" t="str">
        <x:f>IF(AND(B359="Sell Cash-Secured Put",M359&lt;&gt;""),(M359-C359)/M359,"")</x:f>
      </x:c>
      <x:c r="Y359" s="12" t="str">
        <x:f>IF(B359="Sell Cash-Secured Put",C359-D359,IF(B359="Sell Covered Call",C359+D359,""))</x:f>
      </x:c>
      <x:c r="Z359" s="12" t="str">
        <x:f>IF(OR(P359&lt;&gt;"Open",O359=""),"",IF(B359="Sell Cash-Secured Put",MAX(C359-O359,0)*100*E359,IF(B359="Sell Covered Call",MAX(O359-C359,0)*100*E359,"")))</x:f>
      </x:c>
      <x:c r="AA359" s="12" t="str">
        <x:f>IF(P359&lt;&gt;"Open","",IF(OR(B359="Sell Cash-Secured Put",B359="Sell Covered Call"),V359-Z359-J359-K359,""))</x:f>
      </x:c>
      <x:c r="AB359" s="12" t="n">
        <x:f>IF(P359="Buy to Close",(D359-R359)*100*E359-J359-K359,IF(OR(P359="Assigned",P359="Expired Worthless",P359="Called Away"),V359-J359-K359,0))</x:f>
        <x:v>0</x:v>
      </x:c>
      <x:c r="AC359" s="12" t="str">
        <x:f>IF(AND(P359="Assigned",OR(AD359="",AD359="Holding"),O359&lt;&gt;""),(O359-C359)*100*E359,IF(AND(B359="Own Shares",P359="Open",O359&lt;&gt;""),(O359-G359)*F359,""))</x:f>
      </x:c>
      <x:c r="AD359" s="11" t="n"/>
      <x:c r="AE359" s="11" t="str">
        <x:f>IF(AND(P359="Assigned",OR(AD359="",AD359="Holding")),E359*100,IF(AND(B359="Own Shares",P359="Open"),F359,""))</x:f>
      </x:c>
      <x:c r="AF359" s="12" t="str">
        <x:f>IF(AND(P359="Assigned",OR(AD359="",AD359="Holding")),C359,IF(AND(B359="Own Shares",P359="Open"),G359,""))</x:f>
      </x:c>
      <x:c r="AG359" s="12" t="str">
        <x:f>IF(AND(B359="Own Shares",P359="Sold",S359&lt;&gt;""),(S359-G359)*F359-J359-K359,IF(AND(P359="Assigned",AD359="Sold",S359&lt;&gt;""),(S359-C359)*E359*100,""))</x:f>
      </x:c>
    </x:row>
    <x:row r="360">
      <x:c r="A360" s="11" t="n"/>
      <x:c r="B360" s="11" t="n"/>
      <x:c r="C360" s="12" t="n"/>
      <x:c r="D360" s="12" t="n"/>
      <x:c r="E360" s="11" t="n"/>
      <x:c r="F360" s="11" t="n"/>
      <x:c r="G360" s="12" t="n"/>
      <x:c r="H360" s="13" t="n"/>
      <x:c r="I360" s="13" t="n"/>
      <x:c r="J360" s="12" t="n"/>
      <x:c r="K360" s="12" t="n"/>
      <x:c r="L360" s="11" t="n"/>
      <x:c r="M360" s="12" t="n"/>
      <x:c r="N360" s="11" t="n"/>
      <x:c r="O360" s="12" t="n"/>
      <x:c r="P360" s="11" t="n"/>
      <x:c r="Q360" s="13" t="n"/>
      <x:c r="R360" s="12" t="n"/>
      <x:c r="S360" s="12" t="n"/>
      <x:c r="T360" s="11" t="n"/>
      <x:c r="U360" s="11" t="n"/>
      <x:c r="V360" s="12" t="str">
        <x:f>IF(OR(B360="Sell Cash-Secured Put",B360="Sell Covered Call"),D360*100*E360,"")</x:f>
      </x:c>
      <x:c r="W360" s="12" t="str">
        <x:f>IF(AND(B360="Sell Cash-Secured Put",P360="Open"),C360*100*E360,"")</x:f>
      </x:c>
      <x:c r="X360" s="14" t="str">
        <x:f>IF(AND(B360="Sell Cash-Secured Put",M360&lt;&gt;""),(M360-C360)/M360,"")</x:f>
      </x:c>
      <x:c r="Y360" s="12" t="str">
        <x:f>IF(B360="Sell Cash-Secured Put",C360-D360,IF(B360="Sell Covered Call",C360+D360,""))</x:f>
      </x:c>
      <x:c r="Z360" s="12" t="str">
        <x:f>IF(OR(P360&lt;&gt;"Open",O360=""),"",IF(B360="Sell Cash-Secured Put",MAX(C360-O360,0)*100*E360,IF(B360="Sell Covered Call",MAX(O360-C360,0)*100*E360,"")))</x:f>
      </x:c>
      <x:c r="AA360" s="12" t="str">
        <x:f>IF(P360&lt;&gt;"Open","",IF(OR(B360="Sell Cash-Secured Put",B360="Sell Covered Call"),V360-Z360-J360-K360,""))</x:f>
      </x:c>
      <x:c r="AB360" s="12" t="n">
        <x:f>IF(P360="Buy to Close",(D360-R360)*100*E360-J360-K360,IF(OR(P360="Assigned",P360="Expired Worthless",P360="Called Away"),V360-J360-K360,0))</x:f>
        <x:v>0</x:v>
      </x:c>
      <x:c r="AC360" s="12" t="str">
        <x:f>IF(AND(P360="Assigned",OR(AD360="",AD360="Holding"),O360&lt;&gt;""),(O360-C360)*100*E360,IF(AND(B360="Own Shares",P360="Open",O360&lt;&gt;""),(O360-G360)*F360,""))</x:f>
      </x:c>
      <x:c r="AD360" s="11" t="n"/>
      <x:c r="AE360" s="11" t="str">
        <x:f>IF(AND(P360="Assigned",OR(AD360="",AD360="Holding")),E360*100,IF(AND(B360="Own Shares",P360="Open"),F360,""))</x:f>
      </x:c>
      <x:c r="AF360" s="12" t="str">
        <x:f>IF(AND(P360="Assigned",OR(AD360="",AD360="Holding")),C360,IF(AND(B360="Own Shares",P360="Open"),G360,""))</x:f>
      </x:c>
      <x:c r="AG360" s="12" t="str">
        <x:f>IF(AND(B360="Own Shares",P360="Sold",S360&lt;&gt;""),(S360-G360)*F360-J360-K360,IF(AND(P360="Assigned",AD360="Sold",S360&lt;&gt;""),(S360-C360)*E360*100,""))</x:f>
      </x:c>
    </x:row>
    <x:row r="361">
      <x:c r="A361" s="11" t="n"/>
      <x:c r="B361" s="11" t="n"/>
      <x:c r="C361" s="12" t="n"/>
      <x:c r="D361" s="12" t="n"/>
      <x:c r="E361" s="11" t="n"/>
      <x:c r="F361" s="11" t="n"/>
      <x:c r="G361" s="12" t="n"/>
      <x:c r="H361" s="13" t="n"/>
      <x:c r="I361" s="13" t="n"/>
      <x:c r="J361" s="12" t="n"/>
      <x:c r="K361" s="12" t="n"/>
      <x:c r="L361" s="11" t="n"/>
      <x:c r="M361" s="12" t="n"/>
      <x:c r="N361" s="11" t="n"/>
      <x:c r="O361" s="12" t="n"/>
      <x:c r="P361" s="11" t="n"/>
      <x:c r="Q361" s="13" t="n"/>
      <x:c r="R361" s="12" t="n"/>
      <x:c r="S361" s="12" t="n"/>
      <x:c r="T361" s="11" t="n"/>
      <x:c r="U361" s="11" t="n"/>
      <x:c r="V361" s="12" t="str">
        <x:f>IF(OR(B361="Sell Cash-Secured Put",B361="Sell Covered Call"),D361*100*E361,"")</x:f>
      </x:c>
      <x:c r="W361" s="12" t="str">
        <x:f>IF(AND(B361="Sell Cash-Secured Put",P361="Open"),C361*100*E361,"")</x:f>
      </x:c>
      <x:c r="X361" s="14" t="str">
        <x:f>IF(AND(B361="Sell Cash-Secured Put",M361&lt;&gt;""),(M361-C361)/M361,"")</x:f>
      </x:c>
      <x:c r="Y361" s="12" t="str">
        <x:f>IF(B361="Sell Cash-Secured Put",C361-D361,IF(B361="Sell Covered Call",C361+D361,""))</x:f>
      </x:c>
      <x:c r="Z361" s="12" t="str">
        <x:f>IF(OR(P361&lt;&gt;"Open",O361=""),"",IF(B361="Sell Cash-Secured Put",MAX(C361-O361,0)*100*E361,IF(B361="Sell Covered Call",MAX(O361-C361,0)*100*E361,"")))</x:f>
      </x:c>
      <x:c r="AA361" s="12" t="str">
        <x:f>IF(P361&lt;&gt;"Open","",IF(OR(B361="Sell Cash-Secured Put",B361="Sell Covered Call"),V361-Z361-J361-K361,""))</x:f>
      </x:c>
      <x:c r="AB361" s="12" t="n">
        <x:f>IF(P361="Buy to Close",(D361-R361)*100*E361-J361-K361,IF(OR(P361="Assigned",P361="Expired Worthless",P361="Called Away"),V361-J361-K361,0))</x:f>
        <x:v>0</x:v>
      </x:c>
      <x:c r="AC361" s="12" t="str">
        <x:f>IF(AND(P361="Assigned",OR(AD361="",AD361="Holding"),O361&lt;&gt;""),(O361-C361)*100*E361,IF(AND(B361="Own Shares",P361="Open",O361&lt;&gt;""),(O361-G361)*F361,""))</x:f>
      </x:c>
      <x:c r="AD361" s="11" t="n"/>
      <x:c r="AE361" s="11" t="str">
        <x:f>IF(AND(P361="Assigned",OR(AD361="",AD361="Holding")),E361*100,IF(AND(B361="Own Shares",P361="Open"),F361,""))</x:f>
      </x:c>
      <x:c r="AF361" s="12" t="str">
        <x:f>IF(AND(P361="Assigned",OR(AD361="",AD361="Holding")),C361,IF(AND(B361="Own Shares",P361="Open"),G361,""))</x:f>
      </x:c>
      <x:c r="AG361" s="12" t="str">
        <x:f>IF(AND(B361="Own Shares",P361="Sold",S361&lt;&gt;""),(S361-G361)*F361-J361-K361,IF(AND(P361="Assigned",AD361="Sold",S361&lt;&gt;""),(S361-C361)*E361*100,""))</x:f>
      </x:c>
    </x:row>
    <x:row r="362">
      <x:c r="A362" s="11" t="n"/>
      <x:c r="B362" s="11" t="n"/>
      <x:c r="C362" s="12" t="n"/>
      <x:c r="D362" s="12" t="n"/>
      <x:c r="E362" s="11" t="n"/>
      <x:c r="F362" s="11" t="n"/>
      <x:c r="G362" s="12" t="n"/>
      <x:c r="H362" s="13" t="n"/>
      <x:c r="I362" s="13" t="n"/>
      <x:c r="J362" s="12" t="n"/>
      <x:c r="K362" s="12" t="n"/>
      <x:c r="L362" s="11" t="n"/>
      <x:c r="M362" s="12" t="n"/>
      <x:c r="N362" s="11" t="n"/>
      <x:c r="O362" s="12" t="n"/>
      <x:c r="P362" s="11" t="n"/>
      <x:c r="Q362" s="13" t="n"/>
      <x:c r="R362" s="12" t="n"/>
      <x:c r="S362" s="12" t="n"/>
      <x:c r="T362" s="11" t="n"/>
      <x:c r="U362" s="11" t="n"/>
      <x:c r="V362" s="12" t="str">
        <x:f>IF(OR(B362="Sell Cash-Secured Put",B362="Sell Covered Call"),D362*100*E362,"")</x:f>
      </x:c>
      <x:c r="W362" s="12" t="str">
        <x:f>IF(AND(B362="Sell Cash-Secured Put",P362="Open"),C362*100*E362,"")</x:f>
      </x:c>
      <x:c r="X362" s="14" t="str">
        <x:f>IF(AND(B362="Sell Cash-Secured Put",M362&lt;&gt;""),(M362-C362)/M362,"")</x:f>
      </x:c>
      <x:c r="Y362" s="12" t="str">
        <x:f>IF(B362="Sell Cash-Secured Put",C362-D362,IF(B362="Sell Covered Call",C362+D362,""))</x:f>
      </x:c>
      <x:c r="Z362" s="12" t="str">
        <x:f>IF(OR(P362&lt;&gt;"Open",O362=""),"",IF(B362="Sell Cash-Secured Put",MAX(C362-O362,0)*100*E362,IF(B362="Sell Covered Call",MAX(O362-C362,0)*100*E362,"")))</x:f>
      </x:c>
      <x:c r="AA362" s="12" t="str">
        <x:f>IF(P362&lt;&gt;"Open","",IF(OR(B362="Sell Cash-Secured Put",B362="Sell Covered Call"),V362-Z362-J362-K362,""))</x:f>
      </x:c>
      <x:c r="AB362" s="12" t="n">
        <x:f>IF(P362="Buy to Close",(D362-R362)*100*E362-J362-K362,IF(OR(P362="Assigned",P362="Expired Worthless",P362="Called Away"),V362-J362-K362,0))</x:f>
        <x:v>0</x:v>
      </x:c>
      <x:c r="AC362" s="12" t="str">
        <x:f>IF(AND(P362="Assigned",OR(AD362="",AD362="Holding"),O362&lt;&gt;""),(O362-C362)*100*E362,IF(AND(B362="Own Shares",P362="Open",O362&lt;&gt;""),(O362-G362)*F362,""))</x:f>
      </x:c>
      <x:c r="AD362" s="11" t="n"/>
      <x:c r="AE362" s="11" t="str">
        <x:f>IF(AND(P362="Assigned",OR(AD362="",AD362="Holding")),E362*100,IF(AND(B362="Own Shares",P362="Open"),F362,""))</x:f>
      </x:c>
      <x:c r="AF362" s="12" t="str">
        <x:f>IF(AND(P362="Assigned",OR(AD362="",AD362="Holding")),C362,IF(AND(B362="Own Shares",P362="Open"),G362,""))</x:f>
      </x:c>
      <x:c r="AG362" s="12" t="str">
        <x:f>IF(AND(B362="Own Shares",P362="Sold",S362&lt;&gt;""),(S362-G362)*F362-J362-K362,IF(AND(P362="Assigned",AD362="Sold",S362&lt;&gt;""),(S362-C362)*E362*100,""))</x:f>
      </x:c>
    </x:row>
    <x:row r="363">
      <x:c r="A363" s="11" t="n"/>
      <x:c r="B363" s="11" t="n"/>
      <x:c r="C363" s="12" t="n"/>
      <x:c r="D363" s="12" t="n"/>
      <x:c r="E363" s="11" t="n"/>
      <x:c r="F363" s="11" t="n"/>
      <x:c r="G363" s="12" t="n"/>
      <x:c r="H363" s="13" t="n"/>
      <x:c r="I363" s="13" t="n"/>
      <x:c r="J363" s="12" t="n"/>
      <x:c r="K363" s="12" t="n"/>
      <x:c r="L363" s="11" t="n"/>
      <x:c r="M363" s="12" t="n"/>
      <x:c r="N363" s="11" t="n"/>
      <x:c r="O363" s="12" t="n"/>
      <x:c r="P363" s="11" t="n"/>
      <x:c r="Q363" s="13" t="n"/>
      <x:c r="R363" s="12" t="n"/>
      <x:c r="S363" s="12" t="n"/>
      <x:c r="T363" s="11" t="n"/>
      <x:c r="U363" s="11" t="n"/>
      <x:c r="V363" s="12" t="str">
        <x:f>IF(OR(B363="Sell Cash-Secured Put",B363="Sell Covered Call"),D363*100*E363,"")</x:f>
      </x:c>
      <x:c r="W363" s="12" t="str">
        <x:f>IF(AND(B363="Sell Cash-Secured Put",P363="Open"),C363*100*E363,"")</x:f>
      </x:c>
      <x:c r="X363" s="14" t="str">
        <x:f>IF(AND(B363="Sell Cash-Secured Put",M363&lt;&gt;""),(M363-C363)/M363,"")</x:f>
      </x:c>
      <x:c r="Y363" s="12" t="str">
        <x:f>IF(B363="Sell Cash-Secured Put",C363-D363,IF(B363="Sell Covered Call",C363+D363,""))</x:f>
      </x:c>
      <x:c r="Z363" s="12" t="str">
        <x:f>IF(OR(P363&lt;&gt;"Open",O363=""),"",IF(B363="Sell Cash-Secured Put",MAX(C363-O363,0)*100*E363,IF(B363="Sell Covered Call",MAX(O363-C363,0)*100*E363,"")))</x:f>
      </x:c>
      <x:c r="AA363" s="12" t="str">
        <x:f>IF(P363&lt;&gt;"Open","",IF(OR(B363="Sell Cash-Secured Put",B363="Sell Covered Call"),V363-Z363-J363-K363,""))</x:f>
      </x:c>
      <x:c r="AB363" s="12" t="n">
        <x:f>IF(P363="Buy to Close",(D363-R363)*100*E363-J363-K363,IF(OR(P363="Assigned",P363="Expired Worthless",P363="Called Away"),V363-J363-K363,0))</x:f>
        <x:v>0</x:v>
      </x:c>
      <x:c r="AC363" s="12" t="str">
        <x:f>IF(AND(P363="Assigned",OR(AD363="",AD363="Holding"),O363&lt;&gt;""),(O363-C363)*100*E363,IF(AND(B363="Own Shares",P363="Open",O363&lt;&gt;""),(O363-G363)*F363,""))</x:f>
      </x:c>
      <x:c r="AD363" s="11" t="n"/>
      <x:c r="AE363" s="11" t="str">
        <x:f>IF(AND(P363="Assigned",OR(AD363="",AD363="Holding")),E363*100,IF(AND(B363="Own Shares",P363="Open"),F363,""))</x:f>
      </x:c>
      <x:c r="AF363" s="12" t="str">
        <x:f>IF(AND(P363="Assigned",OR(AD363="",AD363="Holding")),C363,IF(AND(B363="Own Shares",P363="Open"),G363,""))</x:f>
      </x:c>
      <x:c r="AG363" s="12" t="str">
        <x:f>IF(AND(B363="Own Shares",P363="Sold",S363&lt;&gt;""),(S363-G363)*F363-J363-K363,IF(AND(P363="Assigned",AD363="Sold",S363&lt;&gt;""),(S363-C363)*E363*100,""))</x:f>
      </x:c>
    </x:row>
    <x:row r="364">
      <x:c r="A364" s="11" t="n"/>
      <x:c r="B364" s="11" t="n"/>
      <x:c r="C364" s="12" t="n"/>
      <x:c r="D364" s="12" t="n"/>
      <x:c r="E364" s="11" t="n"/>
      <x:c r="F364" s="11" t="n"/>
      <x:c r="G364" s="12" t="n"/>
      <x:c r="H364" s="13" t="n"/>
      <x:c r="I364" s="13" t="n"/>
      <x:c r="J364" s="12" t="n"/>
      <x:c r="K364" s="12" t="n"/>
      <x:c r="L364" s="11" t="n"/>
      <x:c r="M364" s="12" t="n"/>
      <x:c r="N364" s="11" t="n"/>
      <x:c r="O364" s="12" t="n"/>
      <x:c r="P364" s="11" t="n"/>
      <x:c r="Q364" s="13" t="n"/>
      <x:c r="R364" s="12" t="n"/>
      <x:c r="S364" s="12" t="n"/>
      <x:c r="T364" s="11" t="n"/>
      <x:c r="U364" s="11" t="n"/>
      <x:c r="V364" s="12" t="str">
        <x:f>IF(OR(B364="Sell Cash-Secured Put",B364="Sell Covered Call"),D364*100*E364,"")</x:f>
      </x:c>
      <x:c r="W364" s="12" t="str">
        <x:f>IF(AND(B364="Sell Cash-Secured Put",P364="Open"),C364*100*E364,"")</x:f>
      </x:c>
      <x:c r="X364" s="14" t="str">
        <x:f>IF(AND(B364="Sell Cash-Secured Put",M364&lt;&gt;""),(M364-C364)/M364,"")</x:f>
      </x:c>
      <x:c r="Y364" s="12" t="str">
        <x:f>IF(B364="Sell Cash-Secured Put",C364-D364,IF(B364="Sell Covered Call",C364+D364,""))</x:f>
      </x:c>
      <x:c r="Z364" s="12" t="str">
        <x:f>IF(OR(P364&lt;&gt;"Open",O364=""),"",IF(B364="Sell Cash-Secured Put",MAX(C364-O364,0)*100*E364,IF(B364="Sell Covered Call",MAX(O364-C364,0)*100*E364,"")))</x:f>
      </x:c>
      <x:c r="AA364" s="12" t="str">
        <x:f>IF(P364&lt;&gt;"Open","",IF(OR(B364="Sell Cash-Secured Put",B364="Sell Covered Call"),V364-Z364-J364-K364,""))</x:f>
      </x:c>
      <x:c r="AB364" s="12" t="n">
        <x:f>IF(P364="Buy to Close",(D364-R364)*100*E364-J364-K364,IF(OR(P364="Assigned",P364="Expired Worthless",P364="Called Away"),V364-J364-K364,0))</x:f>
        <x:v>0</x:v>
      </x:c>
      <x:c r="AC364" s="12" t="str">
        <x:f>IF(AND(P364="Assigned",OR(AD364="",AD364="Holding"),O364&lt;&gt;""),(O364-C364)*100*E364,IF(AND(B364="Own Shares",P364="Open",O364&lt;&gt;""),(O364-G364)*F364,""))</x:f>
      </x:c>
      <x:c r="AD364" s="11" t="n"/>
      <x:c r="AE364" s="11" t="str">
        <x:f>IF(AND(P364="Assigned",OR(AD364="",AD364="Holding")),E364*100,IF(AND(B364="Own Shares",P364="Open"),F364,""))</x:f>
      </x:c>
      <x:c r="AF364" s="12" t="str">
        <x:f>IF(AND(P364="Assigned",OR(AD364="",AD364="Holding")),C364,IF(AND(B364="Own Shares",P364="Open"),G364,""))</x:f>
      </x:c>
      <x:c r="AG364" s="12" t="str">
        <x:f>IF(AND(B364="Own Shares",P364="Sold",S364&lt;&gt;""),(S364-G364)*F364-J364-K364,IF(AND(P364="Assigned",AD364="Sold",S364&lt;&gt;""),(S364-C364)*E364*100,""))</x:f>
      </x:c>
    </x:row>
    <x:row r="365">
      <x:c r="A365" s="11" t="n"/>
      <x:c r="B365" s="11" t="n"/>
      <x:c r="C365" s="12" t="n"/>
      <x:c r="D365" s="12" t="n"/>
      <x:c r="E365" s="11" t="n"/>
      <x:c r="F365" s="11" t="n"/>
      <x:c r="G365" s="12" t="n"/>
      <x:c r="H365" s="13" t="n"/>
      <x:c r="I365" s="13" t="n"/>
      <x:c r="J365" s="12" t="n"/>
      <x:c r="K365" s="12" t="n"/>
      <x:c r="L365" s="11" t="n"/>
      <x:c r="M365" s="12" t="n"/>
      <x:c r="N365" s="11" t="n"/>
      <x:c r="O365" s="12" t="n"/>
      <x:c r="P365" s="11" t="n"/>
      <x:c r="Q365" s="13" t="n"/>
      <x:c r="R365" s="12" t="n"/>
      <x:c r="S365" s="12" t="n"/>
      <x:c r="T365" s="11" t="n"/>
      <x:c r="U365" s="11" t="n"/>
      <x:c r="V365" s="12" t="str">
        <x:f>IF(OR(B365="Sell Cash-Secured Put",B365="Sell Covered Call"),D365*100*E365,"")</x:f>
      </x:c>
      <x:c r="W365" s="12" t="str">
        <x:f>IF(AND(B365="Sell Cash-Secured Put",P365="Open"),C365*100*E365,"")</x:f>
      </x:c>
      <x:c r="X365" s="14" t="str">
        <x:f>IF(AND(B365="Sell Cash-Secured Put",M365&lt;&gt;""),(M365-C365)/M365,"")</x:f>
      </x:c>
      <x:c r="Y365" s="12" t="str">
        <x:f>IF(B365="Sell Cash-Secured Put",C365-D365,IF(B365="Sell Covered Call",C365+D365,""))</x:f>
      </x:c>
      <x:c r="Z365" s="12" t="str">
        <x:f>IF(OR(P365&lt;&gt;"Open",O365=""),"",IF(B365="Sell Cash-Secured Put",MAX(C365-O365,0)*100*E365,IF(B365="Sell Covered Call",MAX(O365-C365,0)*100*E365,"")))</x:f>
      </x:c>
      <x:c r="AA365" s="12" t="str">
        <x:f>IF(P365&lt;&gt;"Open","",IF(OR(B365="Sell Cash-Secured Put",B365="Sell Covered Call"),V365-Z365-J365-K365,""))</x:f>
      </x:c>
      <x:c r="AB365" s="12" t="n">
        <x:f>IF(P365="Buy to Close",(D365-R365)*100*E365-J365-K365,IF(OR(P365="Assigned",P365="Expired Worthless",P365="Called Away"),V365-J365-K365,0))</x:f>
        <x:v>0</x:v>
      </x:c>
      <x:c r="AC365" s="12" t="str">
        <x:f>IF(AND(P365="Assigned",OR(AD365="",AD365="Holding"),O365&lt;&gt;""),(O365-C365)*100*E365,IF(AND(B365="Own Shares",P365="Open",O365&lt;&gt;""),(O365-G365)*F365,""))</x:f>
      </x:c>
      <x:c r="AD365" s="11" t="n"/>
      <x:c r="AE365" s="11" t="str">
        <x:f>IF(AND(P365="Assigned",OR(AD365="",AD365="Holding")),E365*100,IF(AND(B365="Own Shares",P365="Open"),F365,""))</x:f>
      </x:c>
      <x:c r="AF365" s="12" t="str">
        <x:f>IF(AND(P365="Assigned",OR(AD365="",AD365="Holding")),C365,IF(AND(B365="Own Shares",P365="Open"),G365,""))</x:f>
      </x:c>
      <x:c r="AG365" s="12" t="str">
        <x:f>IF(AND(B365="Own Shares",P365="Sold",S365&lt;&gt;""),(S365-G365)*F365-J365-K365,IF(AND(P365="Assigned",AD365="Sold",S365&lt;&gt;""),(S365-C365)*E365*100,""))</x:f>
      </x:c>
    </x:row>
    <x:row r="366">
      <x:c r="A366" s="11" t="n"/>
      <x:c r="B366" s="11" t="n"/>
      <x:c r="C366" s="12" t="n"/>
      <x:c r="D366" s="12" t="n"/>
      <x:c r="E366" s="11" t="n"/>
      <x:c r="F366" s="11" t="n"/>
      <x:c r="G366" s="12" t="n"/>
      <x:c r="H366" s="13" t="n"/>
      <x:c r="I366" s="13" t="n"/>
      <x:c r="J366" s="12" t="n"/>
      <x:c r="K366" s="12" t="n"/>
      <x:c r="L366" s="11" t="n"/>
      <x:c r="M366" s="12" t="n"/>
      <x:c r="N366" s="11" t="n"/>
      <x:c r="O366" s="12" t="n"/>
      <x:c r="P366" s="11" t="n"/>
      <x:c r="Q366" s="13" t="n"/>
      <x:c r="R366" s="12" t="n"/>
      <x:c r="S366" s="12" t="n"/>
      <x:c r="T366" s="11" t="n"/>
      <x:c r="U366" s="11" t="n"/>
      <x:c r="V366" s="12" t="str">
        <x:f>IF(OR(B366="Sell Cash-Secured Put",B366="Sell Covered Call"),D366*100*E366,"")</x:f>
      </x:c>
      <x:c r="W366" s="12" t="str">
        <x:f>IF(AND(B366="Sell Cash-Secured Put",P366="Open"),C366*100*E366,"")</x:f>
      </x:c>
      <x:c r="X366" s="14" t="str">
        <x:f>IF(AND(B366="Sell Cash-Secured Put",M366&lt;&gt;""),(M366-C366)/M366,"")</x:f>
      </x:c>
      <x:c r="Y366" s="12" t="str">
        <x:f>IF(B366="Sell Cash-Secured Put",C366-D366,IF(B366="Sell Covered Call",C366+D366,""))</x:f>
      </x:c>
      <x:c r="Z366" s="12" t="str">
        <x:f>IF(OR(P366&lt;&gt;"Open",O366=""),"",IF(B366="Sell Cash-Secured Put",MAX(C366-O366,0)*100*E366,IF(B366="Sell Covered Call",MAX(O366-C366,0)*100*E366,"")))</x:f>
      </x:c>
      <x:c r="AA366" s="12" t="str">
        <x:f>IF(P366&lt;&gt;"Open","",IF(OR(B366="Sell Cash-Secured Put",B366="Sell Covered Call"),V366-Z366-J366-K366,""))</x:f>
      </x:c>
      <x:c r="AB366" s="12" t="n">
        <x:f>IF(P366="Buy to Close",(D366-R366)*100*E366-J366-K366,IF(OR(P366="Assigned",P366="Expired Worthless",P366="Called Away"),V366-J366-K366,0))</x:f>
        <x:v>0</x:v>
      </x:c>
      <x:c r="AC366" s="12" t="str">
        <x:f>IF(AND(P366="Assigned",OR(AD366="",AD366="Holding"),O366&lt;&gt;""),(O366-C366)*100*E366,IF(AND(B366="Own Shares",P366="Open",O366&lt;&gt;""),(O366-G366)*F366,""))</x:f>
      </x:c>
      <x:c r="AD366" s="11" t="n"/>
      <x:c r="AE366" s="11" t="str">
        <x:f>IF(AND(P366="Assigned",OR(AD366="",AD366="Holding")),E366*100,IF(AND(B366="Own Shares",P366="Open"),F366,""))</x:f>
      </x:c>
      <x:c r="AF366" s="12" t="str">
        <x:f>IF(AND(P366="Assigned",OR(AD366="",AD366="Holding")),C366,IF(AND(B366="Own Shares",P366="Open"),G366,""))</x:f>
      </x:c>
      <x:c r="AG366" s="12" t="str">
        <x:f>IF(AND(B366="Own Shares",P366="Sold",S366&lt;&gt;""),(S366-G366)*F366-J366-K366,IF(AND(P366="Assigned",AD366="Sold",S366&lt;&gt;""),(S366-C366)*E366*100,""))</x:f>
      </x:c>
    </x:row>
    <x:row r="367">
      <x:c r="A367" s="11" t="n"/>
      <x:c r="B367" s="11" t="n"/>
      <x:c r="C367" s="12" t="n"/>
      <x:c r="D367" s="12" t="n"/>
      <x:c r="E367" s="11" t="n"/>
      <x:c r="F367" s="11" t="n"/>
      <x:c r="G367" s="12" t="n"/>
      <x:c r="H367" s="13" t="n"/>
      <x:c r="I367" s="13" t="n"/>
      <x:c r="J367" s="12" t="n"/>
      <x:c r="K367" s="12" t="n"/>
      <x:c r="L367" s="11" t="n"/>
      <x:c r="M367" s="12" t="n"/>
      <x:c r="N367" s="11" t="n"/>
      <x:c r="O367" s="12" t="n"/>
      <x:c r="P367" s="11" t="n"/>
      <x:c r="Q367" s="13" t="n"/>
      <x:c r="R367" s="12" t="n"/>
      <x:c r="S367" s="12" t="n"/>
      <x:c r="T367" s="11" t="n"/>
      <x:c r="U367" s="11" t="n"/>
      <x:c r="V367" s="12" t="str">
        <x:f>IF(OR(B367="Sell Cash-Secured Put",B367="Sell Covered Call"),D367*100*E367,"")</x:f>
      </x:c>
      <x:c r="W367" s="12" t="str">
        <x:f>IF(AND(B367="Sell Cash-Secured Put",P367="Open"),C367*100*E367,"")</x:f>
      </x:c>
      <x:c r="X367" s="14" t="str">
        <x:f>IF(AND(B367="Sell Cash-Secured Put",M367&lt;&gt;""),(M367-C367)/M367,"")</x:f>
      </x:c>
      <x:c r="Y367" s="12" t="str">
        <x:f>IF(B367="Sell Cash-Secured Put",C367-D367,IF(B367="Sell Covered Call",C367+D367,""))</x:f>
      </x:c>
      <x:c r="Z367" s="12" t="str">
        <x:f>IF(OR(P367&lt;&gt;"Open",O367=""),"",IF(B367="Sell Cash-Secured Put",MAX(C367-O367,0)*100*E367,IF(B367="Sell Covered Call",MAX(O367-C367,0)*100*E367,"")))</x:f>
      </x:c>
      <x:c r="AA367" s="12" t="str">
        <x:f>IF(P367&lt;&gt;"Open","",IF(OR(B367="Sell Cash-Secured Put",B367="Sell Covered Call"),V367-Z367-J367-K367,""))</x:f>
      </x:c>
      <x:c r="AB367" s="12" t="n">
        <x:f>IF(P367="Buy to Close",(D367-R367)*100*E367-J367-K367,IF(OR(P367="Assigned",P367="Expired Worthless",P367="Called Away"),V367-J367-K367,0))</x:f>
        <x:v>0</x:v>
      </x:c>
      <x:c r="AC367" s="12" t="str">
        <x:f>IF(AND(P367="Assigned",OR(AD367="",AD367="Holding"),O367&lt;&gt;""),(O367-C367)*100*E367,IF(AND(B367="Own Shares",P367="Open",O367&lt;&gt;""),(O367-G367)*F367,""))</x:f>
      </x:c>
      <x:c r="AD367" s="11" t="n"/>
      <x:c r="AE367" s="11" t="str">
        <x:f>IF(AND(P367="Assigned",OR(AD367="",AD367="Holding")),E367*100,IF(AND(B367="Own Shares",P367="Open"),F367,""))</x:f>
      </x:c>
      <x:c r="AF367" s="12" t="str">
        <x:f>IF(AND(P367="Assigned",OR(AD367="",AD367="Holding")),C367,IF(AND(B367="Own Shares",P367="Open"),G367,""))</x:f>
      </x:c>
      <x:c r="AG367" s="12" t="str">
        <x:f>IF(AND(B367="Own Shares",P367="Sold",S367&lt;&gt;""),(S367-G367)*F367-J367-K367,IF(AND(P367="Assigned",AD367="Sold",S367&lt;&gt;""),(S367-C367)*E367*100,""))</x:f>
      </x:c>
    </x:row>
    <x:row r="368">
      <x:c r="A368" s="11" t="n"/>
      <x:c r="B368" s="11" t="n"/>
      <x:c r="C368" s="12" t="n"/>
      <x:c r="D368" s="12" t="n"/>
      <x:c r="E368" s="11" t="n"/>
      <x:c r="F368" s="11" t="n"/>
      <x:c r="G368" s="12" t="n"/>
      <x:c r="H368" s="13" t="n"/>
      <x:c r="I368" s="13" t="n"/>
      <x:c r="J368" s="12" t="n"/>
      <x:c r="K368" s="12" t="n"/>
      <x:c r="L368" s="11" t="n"/>
      <x:c r="M368" s="12" t="n"/>
      <x:c r="N368" s="11" t="n"/>
      <x:c r="O368" s="12" t="n"/>
      <x:c r="P368" s="11" t="n"/>
      <x:c r="Q368" s="13" t="n"/>
      <x:c r="R368" s="12" t="n"/>
      <x:c r="S368" s="12" t="n"/>
      <x:c r="T368" s="11" t="n"/>
      <x:c r="U368" s="11" t="n"/>
      <x:c r="V368" s="12" t="str">
        <x:f>IF(OR(B368="Sell Cash-Secured Put",B368="Sell Covered Call"),D368*100*E368,"")</x:f>
      </x:c>
      <x:c r="W368" s="12" t="str">
        <x:f>IF(AND(B368="Sell Cash-Secured Put",P368="Open"),C368*100*E368,"")</x:f>
      </x:c>
      <x:c r="X368" s="14" t="str">
        <x:f>IF(AND(B368="Sell Cash-Secured Put",M368&lt;&gt;""),(M368-C368)/M368,"")</x:f>
      </x:c>
      <x:c r="Y368" s="12" t="str">
        <x:f>IF(B368="Sell Cash-Secured Put",C368-D368,IF(B368="Sell Covered Call",C368+D368,""))</x:f>
      </x:c>
      <x:c r="Z368" s="12" t="str">
        <x:f>IF(OR(P368&lt;&gt;"Open",O368=""),"",IF(B368="Sell Cash-Secured Put",MAX(C368-O368,0)*100*E368,IF(B368="Sell Covered Call",MAX(O368-C368,0)*100*E368,"")))</x:f>
      </x:c>
      <x:c r="AA368" s="12" t="str">
        <x:f>IF(P368&lt;&gt;"Open","",IF(OR(B368="Sell Cash-Secured Put",B368="Sell Covered Call"),V368-Z368-J368-K368,""))</x:f>
      </x:c>
      <x:c r="AB368" s="12" t="n">
        <x:f>IF(P368="Buy to Close",(D368-R368)*100*E368-J368-K368,IF(OR(P368="Assigned",P368="Expired Worthless",P368="Called Away"),V368-J368-K368,0))</x:f>
        <x:v>0</x:v>
      </x:c>
      <x:c r="AC368" s="12" t="str">
        <x:f>IF(AND(P368="Assigned",OR(AD368="",AD368="Holding"),O368&lt;&gt;""),(O368-C368)*100*E368,IF(AND(B368="Own Shares",P368="Open",O368&lt;&gt;""),(O368-G368)*F368,""))</x:f>
      </x:c>
      <x:c r="AD368" s="11" t="n"/>
      <x:c r="AE368" s="11" t="str">
        <x:f>IF(AND(P368="Assigned",OR(AD368="",AD368="Holding")),E368*100,IF(AND(B368="Own Shares",P368="Open"),F368,""))</x:f>
      </x:c>
      <x:c r="AF368" s="12" t="str">
        <x:f>IF(AND(P368="Assigned",OR(AD368="",AD368="Holding")),C368,IF(AND(B368="Own Shares",P368="Open"),G368,""))</x:f>
      </x:c>
      <x:c r="AG368" s="12" t="str">
        <x:f>IF(AND(B368="Own Shares",P368="Sold",S368&lt;&gt;""),(S368-G368)*F368-J368-K368,IF(AND(P368="Assigned",AD368="Sold",S368&lt;&gt;""),(S368-C368)*E368*100,""))</x:f>
      </x:c>
    </x:row>
    <x:row r="369">
      <x:c r="A369" s="11" t="n"/>
      <x:c r="B369" s="11" t="n"/>
      <x:c r="C369" s="12" t="n"/>
      <x:c r="D369" s="12" t="n"/>
      <x:c r="E369" s="11" t="n"/>
      <x:c r="F369" s="11" t="n"/>
      <x:c r="G369" s="12" t="n"/>
      <x:c r="H369" s="13" t="n"/>
      <x:c r="I369" s="13" t="n"/>
      <x:c r="J369" s="12" t="n"/>
      <x:c r="K369" s="12" t="n"/>
      <x:c r="L369" s="11" t="n"/>
      <x:c r="M369" s="12" t="n"/>
      <x:c r="N369" s="11" t="n"/>
      <x:c r="O369" s="12" t="n"/>
      <x:c r="P369" s="11" t="n"/>
      <x:c r="Q369" s="13" t="n"/>
      <x:c r="R369" s="12" t="n"/>
      <x:c r="S369" s="12" t="n"/>
      <x:c r="T369" s="11" t="n"/>
      <x:c r="U369" s="11" t="n"/>
      <x:c r="V369" s="12" t="str">
        <x:f>IF(OR(B369="Sell Cash-Secured Put",B369="Sell Covered Call"),D369*100*E369,"")</x:f>
      </x:c>
      <x:c r="W369" s="12" t="str">
        <x:f>IF(AND(B369="Sell Cash-Secured Put",P369="Open"),C369*100*E369,"")</x:f>
      </x:c>
      <x:c r="X369" s="14" t="str">
        <x:f>IF(AND(B369="Sell Cash-Secured Put",M369&lt;&gt;""),(M369-C369)/M369,"")</x:f>
      </x:c>
      <x:c r="Y369" s="12" t="str">
        <x:f>IF(B369="Sell Cash-Secured Put",C369-D369,IF(B369="Sell Covered Call",C369+D369,""))</x:f>
      </x:c>
      <x:c r="Z369" s="12" t="str">
        <x:f>IF(OR(P369&lt;&gt;"Open",O369=""),"",IF(B369="Sell Cash-Secured Put",MAX(C369-O369,0)*100*E369,IF(B369="Sell Covered Call",MAX(O369-C369,0)*100*E369,"")))</x:f>
      </x:c>
      <x:c r="AA369" s="12" t="str">
        <x:f>IF(P369&lt;&gt;"Open","",IF(OR(B369="Sell Cash-Secured Put",B369="Sell Covered Call"),V369-Z369-J369-K369,""))</x:f>
      </x:c>
      <x:c r="AB369" s="12" t="n">
        <x:f>IF(P369="Buy to Close",(D369-R369)*100*E369-J369-K369,IF(OR(P369="Assigned",P369="Expired Worthless",P369="Called Away"),V369-J369-K369,0))</x:f>
        <x:v>0</x:v>
      </x:c>
      <x:c r="AC369" s="12" t="str">
        <x:f>IF(AND(P369="Assigned",OR(AD369="",AD369="Holding"),O369&lt;&gt;""),(O369-C369)*100*E369,IF(AND(B369="Own Shares",P369="Open",O369&lt;&gt;""),(O369-G369)*F369,""))</x:f>
      </x:c>
      <x:c r="AD369" s="11" t="n"/>
      <x:c r="AE369" s="11" t="str">
        <x:f>IF(AND(P369="Assigned",OR(AD369="",AD369="Holding")),E369*100,IF(AND(B369="Own Shares",P369="Open"),F369,""))</x:f>
      </x:c>
      <x:c r="AF369" s="12" t="str">
        <x:f>IF(AND(P369="Assigned",OR(AD369="",AD369="Holding")),C369,IF(AND(B369="Own Shares",P369="Open"),G369,""))</x:f>
      </x:c>
      <x:c r="AG369" s="12" t="str">
        <x:f>IF(AND(B369="Own Shares",P369="Sold",S369&lt;&gt;""),(S369-G369)*F369-J369-K369,IF(AND(P369="Assigned",AD369="Sold",S369&lt;&gt;""),(S369-C369)*E369*100,""))</x:f>
      </x:c>
    </x:row>
    <x:row r="370">
      <x:c r="A370" s="11" t="n"/>
      <x:c r="B370" s="11" t="n"/>
      <x:c r="C370" s="12" t="n"/>
      <x:c r="D370" s="12" t="n"/>
      <x:c r="E370" s="11" t="n"/>
      <x:c r="F370" s="11" t="n"/>
      <x:c r="G370" s="12" t="n"/>
      <x:c r="H370" s="13" t="n"/>
      <x:c r="I370" s="13" t="n"/>
      <x:c r="J370" s="12" t="n"/>
      <x:c r="K370" s="12" t="n"/>
      <x:c r="L370" s="11" t="n"/>
      <x:c r="M370" s="12" t="n"/>
      <x:c r="N370" s="11" t="n"/>
      <x:c r="O370" s="12" t="n"/>
      <x:c r="P370" s="11" t="n"/>
      <x:c r="Q370" s="13" t="n"/>
      <x:c r="R370" s="12" t="n"/>
      <x:c r="S370" s="12" t="n"/>
      <x:c r="T370" s="11" t="n"/>
      <x:c r="U370" s="11" t="n"/>
      <x:c r="V370" s="12" t="str">
        <x:f>IF(OR(B370="Sell Cash-Secured Put",B370="Sell Covered Call"),D370*100*E370,"")</x:f>
      </x:c>
      <x:c r="W370" s="12" t="str">
        <x:f>IF(AND(B370="Sell Cash-Secured Put",P370="Open"),C370*100*E370,"")</x:f>
      </x:c>
      <x:c r="X370" s="14" t="str">
        <x:f>IF(AND(B370="Sell Cash-Secured Put",M370&lt;&gt;""),(M370-C370)/M370,"")</x:f>
      </x:c>
      <x:c r="Y370" s="12" t="str">
        <x:f>IF(B370="Sell Cash-Secured Put",C370-D370,IF(B370="Sell Covered Call",C370+D370,""))</x:f>
      </x:c>
      <x:c r="Z370" s="12" t="str">
        <x:f>IF(OR(P370&lt;&gt;"Open",O370=""),"",IF(B370="Sell Cash-Secured Put",MAX(C370-O370,0)*100*E370,IF(B370="Sell Covered Call",MAX(O370-C370,0)*100*E370,"")))</x:f>
      </x:c>
      <x:c r="AA370" s="12" t="str">
        <x:f>IF(P370&lt;&gt;"Open","",IF(OR(B370="Sell Cash-Secured Put",B370="Sell Covered Call"),V370-Z370-J370-K370,""))</x:f>
      </x:c>
      <x:c r="AB370" s="12" t="n">
        <x:f>IF(P370="Buy to Close",(D370-R370)*100*E370-J370-K370,IF(OR(P370="Assigned",P370="Expired Worthless",P370="Called Away"),V370-J370-K370,0))</x:f>
        <x:v>0</x:v>
      </x:c>
      <x:c r="AC370" s="12" t="str">
        <x:f>IF(AND(P370="Assigned",OR(AD370="",AD370="Holding"),O370&lt;&gt;""),(O370-C370)*100*E370,IF(AND(B370="Own Shares",P370="Open",O370&lt;&gt;""),(O370-G370)*F370,""))</x:f>
      </x:c>
      <x:c r="AD370" s="11" t="n"/>
      <x:c r="AE370" s="11" t="str">
        <x:f>IF(AND(P370="Assigned",OR(AD370="",AD370="Holding")),E370*100,IF(AND(B370="Own Shares",P370="Open"),F370,""))</x:f>
      </x:c>
      <x:c r="AF370" s="12" t="str">
        <x:f>IF(AND(P370="Assigned",OR(AD370="",AD370="Holding")),C370,IF(AND(B370="Own Shares",P370="Open"),G370,""))</x:f>
      </x:c>
      <x:c r="AG370" s="12" t="str">
        <x:f>IF(AND(B370="Own Shares",P370="Sold",S370&lt;&gt;""),(S370-G370)*F370-J370-K370,IF(AND(P370="Assigned",AD370="Sold",S370&lt;&gt;""),(S370-C370)*E370*100,""))</x:f>
      </x:c>
    </x:row>
    <x:row r="371">
      <x:c r="A371" s="11" t="n"/>
      <x:c r="B371" s="11" t="n"/>
      <x:c r="C371" s="12" t="n"/>
      <x:c r="D371" s="12" t="n"/>
      <x:c r="E371" s="11" t="n"/>
      <x:c r="F371" s="11" t="n"/>
      <x:c r="G371" s="12" t="n"/>
      <x:c r="H371" s="13" t="n"/>
      <x:c r="I371" s="13" t="n"/>
      <x:c r="J371" s="12" t="n"/>
      <x:c r="K371" s="12" t="n"/>
      <x:c r="L371" s="11" t="n"/>
      <x:c r="M371" s="12" t="n"/>
      <x:c r="N371" s="11" t="n"/>
      <x:c r="O371" s="12" t="n"/>
      <x:c r="P371" s="11" t="n"/>
      <x:c r="Q371" s="13" t="n"/>
      <x:c r="R371" s="12" t="n"/>
      <x:c r="S371" s="12" t="n"/>
      <x:c r="T371" s="11" t="n"/>
      <x:c r="U371" s="11" t="n"/>
      <x:c r="V371" s="12" t="str">
        <x:f>IF(OR(B371="Sell Cash-Secured Put",B371="Sell Covered Call"),D371*100*E371,"")</x:f>
      </x:c>
      <x:c r="W371" s="12" t="str">
        <x:f>IF(AND(B371="Sell Cash-Secured Put",P371="Open"),C371*100*E371,"")</x:f>
      </x:c>
      <x:c r="X371" s="14" t="str">
        <x:f>IF(AND(B371="Sell Cash-Secured Put",M371&lt;&gt;""),(M371-C371)/M371,"")</x:f>
      </x:c>
      <x:c r="Y371" s="12" t="str">
        <x:f>IF(B371="Sell Cash-Secured Put",C371-D371,IF(B371="Sell Covered Call",C371+D371,""))</x:f>
      </x:c>
      <x:c r="Z371" s="12" t="str">
        <x:f>IF(OR(P371&lt;&gt;"Open",O371=""),"",IF(B371="Sell Cash-Secured Put",MAX(C371-O371,0)*100*E371,IF(B371="Sell Covered Call",MAX(O371-C371,0)*100*E371,"")))</x:f>
      </x:c>
      <x:c r="AA371" s="12" t="str">
        <x:f>IF(P371&lt;&gt;"Open","",IF(OR(B371="Sell Cash-Secured Put",B371="Sell Covered Call"),V371-Z371-J371-K371,""))</x:f>
      </x:c>
      <x:c r="AB371" s="12" t="n">
        <x:f>IF(P371="Buy to Close",(D371-R371)*100*E371-J371-K371,IF(OR(P371="Assigned",P371="Expired Worthless",P371="Called Away"),V371-J371-K371,0))</x:f>
        <x:v>0</x:v>
      </x:c>
      <x:c r="AC371" s="12" t="str">
        <x:f>IF(AND(P371="Assigned",OR(AD371="",AD371="Holding"),O371&lt;&gt;""),(O371-C371)*100*E371,IF(AND(B371="Own Shares",P371="Open",O371&lt;&gt;""),(O371-G371)*F371,""))</x:f>
      </x:c>
      <x:c r="AD371" s="11" t="n"/>
      <x:c r="AE371" s="11" t="str">
        <x:f>IF(AND(P371="Assigned",OR(AD371="",AD371="Holding")),E371*100,IF(AND(B371="Own Shares",P371="Open"),F371,""))</x:f>
      </x:c>
      <x:c r="AF371" s="12" t="str">
        <x:f>IF(AND(P371="Assigned",OR(AD371="",AD371="Holding")),C371,IF(AND(B371="Own Shares",P371="Open"),G371,""))</x:f>
      </x:c>
      <x:c r="AG371" s="12" t="str">
        <x:f>IF(AND(B371="Own Shares",P371="Sold",S371&lt;&gt;""),(S371-G371)*F371-J371-K371,IF(AND(P371="Assigned",AD371="Sold",S371&lt;&gt;""),(S371-C371)*E371*100,""))</x:f>
      </x:c>
    </x:row>
    <x:row r="372">
      <x:c r="A372" s="11" t="n"/>
      <x:c r="B372" s="11" t="n"/>
      <x:c r="C372" s="12" t="n"/>
      <x:c r="D372" s="12" t="n"/>
      <x:c r="E372" s="11" t="n"/>
      <x:c r="F372" s="11" t="n"/>
      <x:c r="G372" s="12" t="n"/>
      <x:c r="H372" s="13" t="n"/>
      <x:c r="I372" s="13" t="n"/>
      <x:c r="J372" s="12" t="n"/>
      <x:c r="K372" s="12" t="n"/>
      <x:c r="L372" s="11" t="n"/>
      <x:c r="M372" s="12" t="n"/>
      <x:c r="N372" s="11" t="n"/>
      <x:c r="O372" s="12" t="n"/>
      <x:c r="P372" s="11" t="n"/>
      <x:c r="Q372" s="13" t="n"/>
      <x:c r="R372" s="12" t="n"/>
      <x:c r="S372" s="12" t="n"/>
      <x:c r="T372" s="11" t="n"/>
      <x:c r="U372" s="11" t="n"/>
      <x:c r="V372" s="12" t="str">
        <x:f>IF(OR(B372="Sell Cash-Secured Put",B372="Sell Covered Call"),D372*100*E372,"")</x:f>
      </x:c>
      <x:c r="W372" s="12" t="str">
        <x:f>IF(AND(B372="Sell Cash-Secured Put",P372="Open"),C372*100*E372,"")</x:f>
      </x:c>
      <x:c r="X372" s="14" t="str">
        <x:f>IF(AND(B372="Sell Cash-Secured Put",M372&lt;&gt;""),(M372-C372)/M372,"")</x:f>
      </x:c>
      <x:c r="Y372" s="12" t="str">
        <x:f>IF(B372="Sell Cash-Secured Put",C372-D372,IF(B372="Sell Covered Call",C372+D372,""))</x:f>
      </x:c>
      <x:c r="Z372" s="12" t="str">
        <x:f>IF(OR(P372&lt;&gt;"Open",O372=""),"",IF(B372="Sell Cash-Secured Put",MAX(C372-O372,0)*100*E372,IF(B372="Sell Covered Call",MAX(O372-C372,0)*100*E372,"")))</x:f>
      </x:c>
      <x:c r="AA372" s="12" t="str">
        <x:f>IF(P372&lt;&gt;"Open","",IF(OR(B372="Sell Cash-Secured Put",B372="Sell Covered Call"),V372-Z372-J372-K372,""))</x:f>
      </x:c>
      <x:c r="AB372" s="12" t="n">
        <x:f>IF(P372="Buy to Close",(D372-R372)*100*E372-J372-K372,IF(OR(P372="Assigned",P372="Expired Worthless",P372="Called Away"),V372-J372-K372,0))</x:f>
        <x:v>0</x:v>
      </x:c>
      <x:c r="AC372" s="12" t="str">
        <x:f>IF(AND(P372="Assigned",OR(AD372="",AD372="Holding"),O372&lt;&gt;""),(O372-C372)*100*E372,IF(AND(B372="Own Shares",P372="Open",O372&lt;&gt;""),(O372-G372)*F372,""))</x:f>
      </x:c>
      <x:c r="AD372" s="11" t="n"/>
      <x:c r="AE372" s="11" t="str">
        <x:f>IF(AND(P372="Assigned",OR(AD372="",AD372="Holding")),E372*100,IF(AND(B372="Own Shares",P372="Open"),F372,""))</x:f>
      </x:c>
      <x:c r="AF372" s="12" t="str">
        <x:f>IF(AND(P372="Assigned",OR(AD372="",AD372="Holding")),C372,IF(AND(B372="Own Shares",P372="Open"),G372,""))</x:f>
      </x:c>
      <x:c r="AG372" s="12" t="str">
        <x:f>IF(AND(B372="Own Shares",P372="Sold",S372&lt;&gt;""),(S372-G372)*F372-J372-K372,IF(AND(P372="Assigned",AD372="Sold",S372&lt;&gt;""),(S372-C372)*E372*100,""))</x:f>
      </x:c>
    </x:row>
    <x:row r="373">
      <x:c r="A373" s="11" t="n"/>
      <x:c r="B373" s="11" t="n"/>
      <x:c r="C373" s="12" t="n"/>
      <x:c r="D373" s="12" t="n"/>
      <x:c r="E373" s="11" t="n"/>
      <x:c r="F373" s="11" t="n"/>
      <x:c r="G373" s="12" t="n"/>
      <x:c r="H373" s="13" t="n"/>
      <x:c r="I373" s="13" t="n"/>
      <x:c r="J373" s="12" t="n"/>
      <x:c r="K373" s="12" t="n"/>
      <x:c r="L373" s="11" t="n"/>
      <x:c r="M373" s="12" t="n"/>
      <x:c r="N373" s="11" t="n"/>
      <x:c r="O373" s="12" t="n"/>
      <x:c r="P373" s="11" t="n"/>
      <x:c r="Q373" s="13" t="n"/>
      <x:c r="R373" s="12" t="n"/>
      <x:c r="S373" s="12" t="n"/>
      <x:c r="T373" s="11" t="n"/>
      <x:c r="U373" s="11" t="n"/>
      <x:c r="V373" s="12" t="str">
        <x:f>IF(OR(B373="Sell Cash-Secured Put",B373="Sell Covered Call"),D373*100*E373,"")</x:f>
      </x:c>
      <x:c r="W373" s="12" t="str">
        <x:f>IF(AND(B373="Sell Cash-Secured Put",P373="Open"),C373*100*E373,"")</x:f>
      </x:c>
      <x:c r="X373" s="14" t="str">
        <x:f>IF(AND(B373="Sell Cash-Secured Put",M373&lt;&gt;""),(M373-C373)/M373,"")</x:f>
      </x:c>
      <x:c r="Y373" s="12" t="str">
        <x:f>IF(B373="Sell Cash-Secured Put",C373-D373,IF(B373="Sell Covered Call",C373+D373,""))</x:f>
      </x:c>
      <x:c r="Z373" s="12" t="str">
        <x:f>IF(OR(P373&lt;&gt;"Open",O373=""),"",IF(B373="Sell Cash-Secured Put",MAX(C373-O373,0)*100*E373,IF(B373="Sell Covered Call",MAX(O373-C373,0)*100*E373,"")))</x:f>
      </x:c>
      <x:c r="AA373" s="12" t="str">
        <x:f>IF(P373&lt;&gt;"Open","",IF(OR(B373="Sell Cash-Secured Put",B373="Sell Covered Call"),V373-Z373-J373-K373,""))</x:f>
      </x:c>
      <x:c r="AB373" s="12" t="n">
        <x:f>IF(P373="Buy to Close",(D373-R373)*100*E373-J373-K373,IF(OR(P373="Assigned",P373="Expired Worthless",P373="Called Away"),V373-J373-K373,0))</x:f>
        <x:v>0</x:v>
      </x:c>
      <x:c r="AC373" s="12" t="str">
        <x:f>IF(AND(P373="Assigned",OR(AD373="",AD373="Holding"),O373&lt;&gt;""),(O373-C373)*100*E373,IF(AND(B373="Own Shares",P373="Open",O373&lt;&gt;""),(O373-G373)*F373,""))</x:f>
      </x:c>
      <x:c r="AD373" s="11" t="n"/>
      <x:c r="AE373" s="11" t="str">
        <x:f>IF(AND(P373="Assigned",OR(AD373="",AD373="Holding")),E373*100,IF(AND(B373="Own Shares",P373="Open"),F373,""))</x:f>
      </x:c>
      <x:c r="AF373" s="12" t="str">
        <x:f>IF(AND(P373="Assigned",OR(AD373="",AD373="Holding")),C373,IF(AND(B373="Own Shares",P373="Open"),G373,""))</x:f>
      </x:c>
      <x:c r="AG373" s="12" t="str">
        <x:f>IF(AND(B373="Own Shares",P373="Sold",S373&lt;&gt;""),(S373-G373)*F373-J373-K373,IF(AND(P373="Assigned",AD373="Sold",S373&lt;&gt;""),(S373-C373)*E373*100,""))</x:f>
      </x:c>
    </x:row>
    <x:row r="374">
      <x:c r="A374" s="11" t="n"/>
      <x:c r="B374" s="11" t="n"/>
      <x:c r="C374" s="12" t="n"/>
      <x:c r="D374" s="12" t="n"/>
      <x:c r="E374" s="11" t="n"/>
      <x:c r="F374" s="11" t="n"/>
      <x:c r="G374" s="12" t="n"/>
      <x:c r="H374" s="13" t="n"/>
      <x:c r="I374" s="13" t="n"/>
      <x:c r="J374" s="12" t="n"/>
      <x:c r="K374" s="12" t="n"/>
      <x:c r="L374" s="11" t="n"/>
      <x:c r="M374" s="12" t="n"/>
      <x:c r="N374" s="11" t="n"/>
      <x:c r="O374" s="12" t="n"/>
      <x:c r="P374" s="11" t="n"/>
      <x:c r="Q374" s="13" t="n"/>
      <x:c r="R374" s="12" t="n"/>
      <x:c r="S374" s="12" t="n"/>
      <x:c r="T374" s="11" t="n"/>
      <x:c r="U374" s="11" t="n"/>
      <x:c r="V374" s="12" t="str">
        <x:f>IF(OR(B374="Sell Cash-Secured Put",B374="Sell Covered Call"),D374*100*E374,"")</x:f>
      </x:c>
      <x:c r="W374" s="12" t="str">
        <x:f>IF(AND(B374="Sell Cash-Secured Put",P374="Open"),C374*100*E374,"")</x:f>
      </x:c>
      <x:c r="X374" s="14" t="str">
        <x:f>IF(AND(B374="Sell Cash-Secured Put",M374&lt;&gt;""),(M374-C374)/M374,"")</x:f>
      </x:c>
      <x:c r="Y374" s="12" t="str">
        <x:f>IF(B374="Sell Cash-Secured Put",C374-D374,IF(B374="Sell Covered Call",C374+D374,""))</x:f>
      </x:c>
      <x:c r="Z374" s="12" t="str">
        <x:f>IF(OR(P374&lt;&gt;"Open",O374=""),"",IF(B374="Sell Cash-Secured Put",MAX(C374-O374,0)*100*E374,IF(B374="Sell Covered Call",MAX(O374-C374,0)*100*E374,"")))</x:f>
      </x:c>
      <x:c r="AA374" s="12" t="str">
        <x:f>IF(P374&lt;&gt;"Open","",IF(OR(B374="Sell Cash-Secured Put",B374="Sell Covered Call"),V374-Z374-J374-K374,""))</x:f>
      </x:c>
      <x:c r="AB374" s="12" t="n">
        <x:f>IF(P374="Buy to Close",(D374-R374)*100*E374-J374-K374,IF(OR(P374="Assigned",P374="Expired Worthless",P374="Called Away"),V374-J374-K374,0))</x:f>
        <x:v>0</x:v>
      </x:c>
      <x:c r="AC374" s="12" t="str">
        <x:f>IF(AND(P374="Assigned",OR(AD374="",AD374="Holding"),O374&lt;&gt;""),(O374-C374)*100*E374,IF(AND(B374="Own Shares",P374="Open",O374&lt;&gt;""),(O374-G374)*F374,""))</x:f>
      </x:c>
      <x:c r="AD374" s="11" t="n"/>
      <x:c r="AE374" s="11" t="str">
        <x:f>IF(AND(P374="Assigned",OR(AD374="",AD374="Holding")),E374*100,IF(AND(B374="Own Shares",P374="Open"),F374,""))</x:f>
      </x:c>
      <x:c r="AF374" s="12" t="str">
        <x:f>IF(AND(P374="Assigned",OR(AD374="",AD374="Holding")),C374,IF(AND(B374="Own Shares",P374="Open"),G374,""))</x:f>
      </x:c>
      <x:c r="AG374" s="12" t="str">
        <x:f>IF(AND(B374="Own Shares",P374="Sold",S374&lt;&gt;""),(S374-G374)*F374-J374-K374,IF(AND(P374="Assigned",AD374="Sold",S374&lt;&gt;""),(S374-C374)*E374*100,""))</x:f>
      </x:c>
    </x:row>
    <x:row r="375">
      <x:c r="A375" s="11" t="n"/>
      <x:c r="B375" s="11" t="n"/>
      <x:c r="C375" s="12" t="n"/>
      <x:c r="D375" s="12" t="n"/>
      <x:c r="E375" s="11" t="n"/>
      <x:c r="F375" s="11" t="n"/>
      <x:c r="G375" s="12" t="n"/>
      <x:c r="H375" s="13" t="n"/>
      <x:c r="I375" s="13" t="n"/>
      <x:c r="J375" s="12" t="n"/>
      <x:c r="K375" s="12" t="n"/>
      <x:c r="L375" s="11" t="n"/>
      <x:c r="M375" s="12" t="n"/>
      <x:c r="N375" s="11" t="n"/>
      <x:c r="O375" s="12" t="n"/>
      <x:c r="P375" s="11" t="n"/>
      <x:c r="Q375" s="13" t="n"/>
      <x:c r="R375" s="12" t="n"/>
      <x:c r="S375" s="12" t="n"/>
      <x:c r="T375" s="11" t="n"/>
      <x:c r="U375" s="11" t="n"/>
      <x:c r="V375" s="12" t="str">
        <x:f>IF(OR(B375="Sell Cash-Secured Put",B375="Sell Covered Call"),D375*100*E375,"")</x:f>
      </x:c>
      <x:c r="W375" s="12" t="str">
        <x:f>IF(AND(B375="Sell Cash-Secured Put",P375="Open"),C375*100*E375,"")</x:f>
      </x:c>
      <x:c r="X375" s="14" t="str">
        <x:f>IF(AND(B375="Sell Cash-Secured Put",M375&lt;&gt;""),(M375-C375)/M375,"")</x:f>
      </x:c>
      <x:c r="Y375" s="12" t="str">
        <x:f>IF(B375="Sell Cash-Secured Put",C375-D375,IF(B375="Sell Covered Call",C375+D375,""))</x:f>
      </x:c>
      <x:c r="Z375" s="12" t="str">
        <x:f>IF(OR(P375&lt;&gt;"Open",O375=""),"",IF(B375="Sell Cash-Secured Put",MAX(C375-O375,0)*100*E375,IF(B375="Sell Covered Call",MAX(O375-C375,0)*100*E375,"")))</x:f>
      </x:c>
      <x:c r="AA375" s="12" t="str">
        <x:f>IF(P375&lt;&gt;"Open","",IF(OR(B375="Sell Cash-Secured Put",B375="Sell Covered Call"),V375-Z375-J375-K375,""))</x:f>
      </x:c>
      <x:c r="AB375" s="12" t="n">
        <x:f>IF(P375="Buy to Close",(D375-R375)*100*E375-J375-K375,IF(OR(P375="Assigned",P375="Expired Worthless",P375="Called Away"),V375-J375-K375,0))</x:f>
        <x:v>0</x:v>
      </x:c>
      <x:c r="AC375" s="12" t="str">
        <x:f>IF(AND(P375="Assigned",OR(AD375="",AD375="Holding"),O375&lt;&gt;""),(O375-C375)*100*E375,IF(AND(B375="Own Shares",P375="Open",O375&lt;&gt;""),(O375-G375)*F375,""))</x:f>
      </x:c>
      <x:c r="AD375" s="11" t="n"/>
      <x:c r="AE375" s="11" t="str">
        <x:f>IF(AND(P375="Assigned",OR(AD375="",AD375="Holding")),E375*100,IF(AND(B375="Own Shares",P375="Open"),F375,""))</x:f>
      </x:c>
      <x:c r="AF375" s="12" t="str">
        <x:f>IF(AND(P375="Assigned",OR(AD375="",AD375="Holding")),C375,IF(AND(B375="Own Shares",P375="Open"),G375,""))</x:f>
      </x:c>
      <x:c r="AG375" s="12" t="str">
        <x:f>IF(AND(B375="Own Shares",P375="Sold",S375&lt;&gt;""),(S375-G375)*F375-J375-K375,IF(AND(P375="Assigned",AD375="Sold",S375&lt;&gt;""),(S375-C375)*E375*100,""))</x:f>
      </x:c>
    </x:row>
    <x:row r="376">
      <x:c r="A376" s="11" t="n"/>
      <x:c r="B376" s="11" t="n"/>
      <x:c r="C376" s="12" t="n"/>
      <x:c r="D376" s="12" t="n"/>
      <x:c r="E376" s="11" t="n"/>
      <x:c r="F376" s="11" t="n"/>
      <x:c r="G376" s="12" t="n"/>
      <x:c r="H376" s="13" t="n"/>
      <x:c r="I376" s="13" t="n"/>
      <x:c r="J376" s="12" t="n"/>
      <x:c r="K376" s="12" t="n"/>
      <x:c r="L376" s="11" t="n"/>
      <x:c r="M376" s="12" t="n"/>
      <x:c r="N376" s="11" t="n"/>
      <x:c r="O376" s="12" t="n"/>
      <x:c r="P376" s="11" t="n"/>
      <x:c r="Q376" s="13" t="n"/>
      <x:c r="R376" s="12" t="n"/>
      <x:c r="S376" s="12" t="n"/>
      <x:c r="T376" s="11" t="n"/>
      <x:c r="U376" s="11" t="n"/>
      <x:c r="V376" s="12" t="str">
        <x:f>IF(OR(B376="Sell Cash-Secured Put",B376="Sell Covered Call"),D376*100*E376,"")</x:f>
      </x:c>
      <x:c r="W376" s="12" t="str">
        <x:f>IF(AND(B376="Sell Cash-Secured Put",P376="Open"),C376*100*E376,"")</x:f>
      </x:c>
      <x:c r="X376" s="14" t="str">
        <x:f>IF(AND(B376="Sell Cash-Secured Put",M376&lt;&gt;""),(M376-C376)/M376,"")</x:f>
      </x:c>
      <x:c r="Y376" s="12" t="str">
        <x:f>IF(B376="Sell Cash-Secured Put",C376-D376,IF(B376="Sell Covered Call",C376+D376,""))</x:f>
      </x:c>
      <x:c r="Z376" s="12" t="str">
        <x:f>IF(OR(P376&lt;&gt;"Open",O376=""),"",IF(B376="Sell Cash-Secured Put",MAX(C376-O376,0)*100*E376,IF(B376="Sell Covered Call",MAX(O376-C376,0)*100*E376,"")))</x:f>
      </x:c>
      <x:c r="AA376" s="12" t="str">
        <x:f>IF(P376&lt;&gt;"Open","",IF(OR(B376="Sell Cash-Secured Put",B376="Sell Covered Call"),V376-Z376-J376-K376,""))</x:f>
      </x:c>
      <x:c r="AB376" s="12" t="n">
        <x:f>IF(P376="Buy to Close",(D376-R376)*100*E376-J376-K376,IF(OR(P376="Assigned",P376="Expired Worthless",P376="Called Away"),V376-J376-K376,0))</x:f>
        <x:v>0</x:v>
      </x:c>
      <x:c r="AC376" s="12" t="str">
        <x:f>IF(AND(P376="Assigned",OR(AD376="",AD376="Holding"),O376&lt;&gt;""),(O376-C376)*100*E376,IF(AND(B376="Own Shares",P376="Open",O376&lt;&gt;""),(O376-G376)*F376,""))</x:f>
      </x:c>
      <x:c r="AD376" s="11" t="n"/>
      <x:c r="AE376" s="11" t="str">
        <x:f>IF(AND(P376="Assigned",OR(AD376="",AD376="Holding")),E376*100,IF(AND(B376="Own Shares",P376="Open"),F376,""))</x:f>
      </x:c>
      <x:c r="AF376" s="12" t="str">
        <x:f>IF(AND(P376="Assigned",OR(AD376="",AD376="Holding")),C376,IF(AND(B376="Own Shares",P376="Open"),G376,""))</x:f>
      </x:c>
      <x:c r="AG376" s="12" t="str">
        <x:f>IF(AND(B376="Own Shares",P376="Sold",S376&lt;&gt;""),(S376-G376)*F376-J376-K376,IF(AND(P376="Assigned",AD376="Sold",S376&lt;&gt;""),(S376-C376)*E376*100,""))</x:f>
      </x:c>
    </x:row>
    <x:row r="377">
      <x:c r="A377" s="11" t="n"/>
      <x:c r="B377" s="11" t="n"/>
      <x:c r="C377" s="12" t="n"/>
      <x:c r="D377" s="12" t="n"/>
      <x:c r="E377" s="11" t="n"/>
      <x:c r="F377" s="11" t="n"/>
      <x:c r="G377" s="12" t="n"/>
      <x:c r="H377" s="13" t="n"/>
      <x:c r="I377" s="13" t="n"/>
      <x:c r="J377" s="12" t="n"/>
      <x:c r="K377" s="12" t="n"/>
      <x:c r="L377" s="11" t="n"/>
      <x:c r="M377" s="12" t="n"/>
      <x:c r="N377" s="11" t="n"/>
      <x:c r="O377" s="12" t="n"/>
      <x:c r="P377" s="11" t="n"/>
      <x:c r="Q377" s="13" t="n"/>
      <x:c r="R377" s="12" t="n"/>
      <x:c r="S377" s="12" t="n"/>
      <x:c r="T377" s="11" t="n"/>
      <x:c r="U377" s="11" t="n"/>
      <x:c r="V377" s="12" t="str">
        <x:f>IF(OR(B377="Sell Cash-Secured Put",B377="Sell Covered Call"),D377*100*E377,"")</x:f>
      </x:c>
      <x:c r="W377" s="12" t="str">
        <x:f>IF(AND(B377="Sell Cash-Secured Put",P377="Open"),C377*100*E377,"")</x:f>
      </x:c>
      <x:c r="X377" s="14" t="str">
        <x:f>IF(AND(B377="Sell Cash-Secured Put",M377&lt;&gt;""),(M377-C377)/M377,"")</x:f>
      </x:c>
      <x:c r="Y377" s="12" t="str">
        <x:f>IF(B377="Sell Cash-Secured Put",C377-D377,IF(B377="Sell Covered Call",C377+D377,""))</x:f>
      </x:c>
      <x:c r="Z377" s="12" t="str">
        <x:f>IF(OR(P377&lt;&gt;"Open",O377=""),"",IF(B377="Sell Cash-Secured Put",MAX(C377-O377,0)*100*E377,IF(B377="Sell Covered Call",MAX(O377-C377,0)*100*E377,"")))</x:f>
      </x:c>
      <x:c r="AA377" s="12" t="str">
        <x:f>IF(P377&lt;&gt;"Open","",IF(OR(B377="Sell Cash-Secured Put",B377="Sell Covered Call"),V377-Z377-J377-K377,""))</x:f>
      </x:c>
      <x:c r="AB377" s="12" t="n">
        <x:f>IF(P377="Buy to Close",(D377-R377)*100*E377-J377-K377,IF(OR(P377="Assigned",P377="Expired Worthless",P377="Called Away"),V377-J377-K377,0))</x:f>
        <x:v>0</x:v>
      </x:c>
      <x:c r="AC377" s="12" t="str">
        <x:f>IF(AND(P377="Assigned",OR(AD377="",AD377="Holding"),O377&lt;&gt;""),(O377-C377)*100*E377,IF(AND(B377="Own Shares",P377="Open",O377&lt;&gt;""),(O377-G377)*F377,""))</x:f>
      </x:c>
      <x:c r="AD377" s="11" t="n"/>
      <x:c r="AE377" s="11" t="str">
        <x:f>IF(AND(P377="Assigned",OR(AD377="",AD377="Holding")),E377*100,IF(AND(B377="Own Shares",P377="Open"),F377,""))</x:f>
      </x:c>
      <x:c r="AF377" s="12" t="str">
        <x:f>IF(AND(P377="Assigned",OR(AD377="",AD377="Holding")),C377,IF(AND(B377="Own Shares",P377="Open"),G377,""))</x:f>
      </x:c>
      <x:c r="AG377" s="12" t="str">
        <x:f>IF(AND(B377="Own Shares",P377="Sold",S377&lt;&gt;""),(S377-G377)*F377-J377-K377,IF(AND(P377="Assigned",AD377="Sold",S377&lt;&gt;""),(S377-C377)*E377*100,""))</x:f>
      </x:c>
    </x:row>
    <x:row r="378">
      <x:c r="A378" s="11" t="n"/>
      <x:c r="B378" s="11" t="n"/>
      <x:c r="C378" s="12" t="n"/>
      <x:c r="D378" s="12" t="n"/>
      <x:c r="E378" s="11" t="n"/>
      <x:c r="F378" s="11" t="n"/>
      <x:c r="G378" s="12" t="n"/>
      <x:c r="H378" s="13" t="n"/>
      <x:c r="I378" s="13" t="n"/>
      <x:c r="J378" s="12" t="n"/>
      <x:c r="K378" s="12" t="n"/>
      <x:c r="L378" s="11" t="n"/>
      <x:c r="M378" s="12" t="n"/>
      <x:c r="N378" s="11" t="n"/>
      <x:c r="O378" s="12" t="n"/>
      <x:c r="P378" s="11" t="n"/>
      <x:c r="Q378" s="13" t="n"/>
      <x:c r="R378" s="12" t="n"/>
      <x:c r="S378" s="12" t="n"/>
      <x:c r="T378" s="11" t="n"/>
      <x:c r="U378" s="11" t="n"/>
      <x:c r="V378" s="12" t="str">
        <x:f>IF(OR(B378="Sell Cash-Secured Put",B378="Sell Covered Call"),D378*100*E378,"")</x:f>
      </x:c>
      <x:c r="W378" s="12" t="str">
        <x:f>IF(AND(B378="Sell Cash-Secured Put",P378="Open"),C378*100*E378,"")</x:f>
      </x:c>
      <x:c r="X378" s="14" t="str">
        <x:f>IF(AND(B378="Sell Cash-Secured Put",M378&lt;&gt;""),(M378-C378)/M378,"")</x:f>
      </x:c>
      <x:c r="Y378" s="12" t="str">
        <x:f>IF(B378="Sell Cash-Secured Put",C378-D378,IF(B378="Sell Covered Call",C378+D378,""))</x:f>
      </x:c>
      <x:c r="Z378" s="12" t="str">
        <x:f>IF(OR(P378&lt;&gt;"Open",O378=""),"",IF(B378="Sell Cash-Secured Put",MAX(C378-O378,0)*100*E378,IF(B378="Sell Covered Call",MAX(O378-C378,0)*100*E378,"")))</x:f>
      </x:c>
      <x:c r="AA378" s="12" t="str">
        <x:f>IF(P378&lt;&gt;"Open","",IF(OR(B378="Sell Cash-Secured Put",B378="Sell Covered Call"),V378-Z378-J378-K378,""))</x:f>
      </x:c>
      <x:c r="AB378" s="12" t="n">
        <x:f>IF(P378="Buy to Close",(D378-R378)*100*E378-J378-K378,IF(OR(P378="Assigned",P378="Expired Worthless",P378="Called Away"),V378-J378-K378,0))</x:f>
        <x:v>0</x:v>
      </x:c>
      <x:c r="AC378" s="12" t="str">
        <x:f>IF(AND(P378="Assigned",OR(AD378="",AD378="Holding"),O378&lt;&gt;""),(O378-C378)*100*E378,IF(AND(B378="Own Shares",P378="Open",O378&lt;&gt;""),(O378-G378)*F378,""))</x:f>
      </x:c>
      <x:c r="AD378" s="11" t="n"/>
      <x:c r="AE378" s="11" t="str">
        <x:f>IF(AND(P378="Assigned",OR(AD378="",AD378="Holding")),E378*100,IF(AND(B378="Own Shares",P378="Open"),F378,""))</x:f>
      </x:c>
      <x:c r="AF378" s="12" t="str">
        <x:f>IF(AND(P378="Assigned",OR(AD378="",AD378="Holding")),C378,IF(AND(B378="Own Shares",P378="Open"),G378,""))</x:f>
      </x:c>
      <x:c r="AG378" s="12" t="str">
        <x:f>IF(AND(B378="Own Shares",P378="Sold",S378&lt;&gt;""),(S378-G378)*F378-J378-K378,IF(AND(P378="Assigned",AD378="Sold",S378&lt;&gt;""),(S378-C378)*E378*100,""))</x:f>
      </x:c>
    </x:row>
    <x:row r="379">
      <x:c r="A379" s="11" t="n"/>
      <x:c r="B379" s="11" t="n"/>
      <x:c r="C379" s="12" t="n"/>
      <x:c r="D379" s="12" t="n"/>
      <x:c r="E379" s="11" t="n"/>
      <x:c r="F379" s="11" t="n"/>
      <x:c r="G379" s="12" t="n"/>
      <x:c r="H379" s="13" t="n"/>
      <x:c r="I379" s="13" t="n"/>
      <x:c r="J379" s="12" t="n"/>
      <x:c r="K379" s="12" t="n"/>
      <x:c r="L379" s="11" t="n"/>
      <x:c r="M379" s="12" t="n"/>
      <x:c r="N379" s="11" t="n"/>
      <x:c r="O379" s="12" t="n"/>
      <x:c r="P379" s="11" t="n"/>
      <x:c r="Q379" s="13" t="n"/>
      <x:c r="R379" s="12" t="n"/>
      <x:c r="S379" s="12" t="n"/>
      <x:c r="T379" s="11" t="n"/>
      <x:c r="U379" s="11" t="n"/>
      <x:c r="V379" s="12" t="str">
        <x:f>IF(OR(B379="Sell Cash-Secured Put",B379="Sell Covered Call"),D379*100*E379,"")</x:f>
      </x:c>
      <x:c r="W379" s="12" t="str">
        <x:f>IF(AND(B379="Sell Cash-Secured Put",P379="Open"),C379*100*E379,"")</x:f>
      </x:c>
      <x:c r="X379" s="14" t="str">
        <x:f>IF(AND(B379="Sell Cash-Secured Put",M379&lt;&gt;""),(M379-C379)/M379,"")</x:f>
      </x:c>
      <x:c r="Y379" s="12" t="str">
        <x:f>IF(B379="Sell Cash-Secured Put",C379-D379,IF(B379="Sell Covered Call",C379+D379,""))</x:f>
      </x:c>
      <x:c r="Z379" s="12" t="str">
        <x:f>IF(OR(P379&lt;&gt;"Open",O379=""),"",IF(B379="Sell Cash-Secured Put",MAX(C379-O379,0)*100*E379,IF(B379="Sell Covered Call",MAX(O379-C379,0)*100*E379,"")))</x:f>
      </x:c>
      <x:c r="AA379" s="12" t="str">
        <x:f>IF(P379&lt;&gt;"Open","",IF(OR(B379="Sell Cash-Secured Put",B379="Sell Covered Call"),V379-Z379-J379-K379,""))</x:f>
      </x:c>
      <x:c r="AB379" s="12" t="n">
        <x:f>IF(P379="Buy to Close",(D379-R379)*100*E379-J379-K379,IF(OR(P379="Assigned",P379="Expired Worthless",P379="Called Away"),V379-J379-K379,0))</x:f>
        <x:v>0</x:v>
      </x:c>
      <x:c r="AC379" s="12" t="str">
        <x:f>IF(AND(P379="Assigned",OR(AD379="",AD379="Holding"),O379&lt;&gt;""),(O379-C379)*100*E379,IF(AND(B379="Own Shares",P379="Open",O379&lt;&gt;""),(O379-G379)*F379,""))</x:f>
      </x:c>
      <x:c r="AD379" s="11" t="n"/>
      <x:c r="AE379" s="11" t="str">
        <x:f>IF(AND(P379="Assigned",OR(AD379="",AD379="Holding")),E379*100,IF(AND(B379="Own Shares",P379="Open"),F379,""))</x:f>
      </x:c>
      <x:c r="AF379" s="12" t="str">
        <x:f>IF(AND(P379="Assigned",OR(AD379="",AD379="Holding")),C379,IF(AND(B379="Own Shares",P379="Open"),G379,""))</x:f>
      </x:c>
      <x:c r="AG379" s="12" t="str">
        <x:f>IF(AND(B379="Own Shares",P379="Sold",S379&lt;&gt;""),(S379-G379)*F379-J379-K379,IF(AND(P379="Assigned",AD379="Sold",S379&lt;&gt;""),(S379-C379)*E379*100,""))</x:f>
      </x:c>
    </x:row>
    <x:row r="380">
      <x:c r="A380" s="11" t="n"/>
      <x:c r="B380" s="11" t="n"/>
      <x:c r="C380" s="12" t="n"/>
      <x:c r="D380" s="12" t="n"/>
      <x:c r="E380" s="11" t="n"/>
      <x:c r="F380" s="11" t="n"/>
      <x:c r="G380" s="12" t="n"/>
      <x:c r="H380" s="13" t="n"/>
      <x:c r="I380" s="13" t="n"/>
      <x:c r="J380" s="12" t="n"/>
      <x:c r="K380" s="12" t="n"/>
      <x:c r="L380" s="11" t="n"/>
      <x:c r="M380" s="12" t="n"/>
      <x:c r="N380" s="11" t="n"/>
      <x:c r="O380" s="12" t="n"/>
      <x:c r="P380" s="11" t="n"/>
      <x:c r="Q380" s="13" t="n"/>
      <x:c r="R380" s="12" t="n"/>
      <x:c r="S380" s="12" t="n"/>
      <x:c r="T380" s="11" t="n"/>
      <x:c r="U380" s="11" t="n"/>
      <x:c r="V380" s="12" t="str">
        <x:f>IF(OR(B380="Sell Cash-Secured Put",B380="Sell Covered Call"),D380*100*E380,"")</x:f>
      </x:c>
      <x:c r="W380" s="12" t="str">
        <x:f>IF(AND(B380="Sell Cash-Secured Put",P380="Open"),C380*100*E380,"")</x:f>
      </x:c>
      <x:c r="X380" s="14" t="str">
        <x:f>IF(AND(B380="Sell Cash-Secured Put",M380&lt;&gt;""),(M380-C380)/M380,"")</x:f>
      </x:c>
      <x:c r="Y380" s="12" t="str">
        <x:f>IF(B380="Sell Cash-Secured Put",C380-D380,IF(B380="Sell Covered Call",C380+D380,""))</x:f>
      </x:c>
      <x:c r="Z380" s="12" t="str">
        <x:f>IF(OR(P380&lt;&gt;"Open",O380=""),"",IF(B380="Sell Cash-Secured Put",MAX(C380-O380,0)*100*E380,IF(B380="Sell Covered Call",MAX(O380-C380,0)*100*E380,"")))</x:f>
      </x:c>
      <x:c r="AA380" s="12" t="str">
        <x:f>IF(P380&lt;&gt;"Open","",IF(OR(B380="Sell Cash-Secured Put",B380="Sell Covered Call"),V380-Z380-J380-K380,""))</x:f>
      </x:c>
      <x:c r="AB380" s="12" t="n">
        <x:f>IF(P380="Buy to Close",(D380-R380)*100*E380-J380-K380,IF(OR(P380="Assigned",P380="Expired Worthless",P380="Called Away"),V380-J380-K380,0))</x:f>
        <x:v>0</x:v>
      </x:c>
      <x:c r="AC380" s="12" t="str">
        <x:f>IF(AND(P380="Assigned",OR(AD380="",AD380="Holding"),O380&lt;&gt;""),(O380-C380)*100*E380,IF(AND(B380="Own Shares",P380="Open",O380&lt;&gt;""),(O380-G380)*F380,""))</x:f>
      </x:c>
      <x:c r="AD380" s="11" t="n"/>
      <x:c r="AE380" s="11" t="str">
        <x:f>IF(AND(P380="Assigned",OR(AD380="",AD380="Holding")),E380*100,IF(AND(B380="Own Shares",P380="Open"),F380,""))</x:f>
      </x:c>
      <x:c r="AF380" s="12" t="str">
        <x:f>IF(AND(P380="Assigned",OR(AD380="",AD380="Holding")),C380,IF(AND(B380="Own Shares",P380="Open"),G380,""))</x:f>
      </x:c>
      <x:c r="AG380" s="12" t="str">
        <x:f>IF(AND(B380="Own Shares",P380="Sold",S380&lt;&gt;""),(S380-G380)*F380-J380-K380,IF(AND(P380="Assigned",AD380="Sold",S380&lt;&gt;""),(S380-C380)*E380*100,""))</x:f>
      </x:c>
    </x:row>
    <x:row r="381">
      <x:c r="A381" s="11" t="n"/>
      <x:c r="B381" s="11" t="n"/>
      <x:c r="C381" s="12" t="n"/>
      <x:c r="D381" s="12" t="n"/>
      <x:c r="E381" s="11" t="n"/>
      <x:c r="F381" s="11" t="n"/>
      <x:c r="G381" s="12" t="n"/>
      <x:c r="H381" s="13" t="n"/>
      <x:c r="I381" s="13" t="n"/>
      <x:c r="J381" s="12" t="n"/>
      <x:c r="K381" s="12" t="n"/>
      <x:c r="L381" s="11" t="n"/>
      <x:c r="M381" s="12" t="n"/>
      <x:c r="N381" s="11" t="n"/>
      <x:c r="O381" s="12" t="n"/>
      <x:c r="P381" s="11" t="n"/>
      <x:c r="Q381" s="13" t="n"/>
      <x:c r="R381" s="12" t="n"/>
      <x:c r="S381" s="12" t="n"/>
      <x:c r="T381" s="11" t="n"/>
      <x:c r="U381" s="11" t="n"/>
      <x:c r="V381" s="12" t="str">
        <x:f>IF(OR(B381="Sell Cash-Secured Put",B381="Sell Covered Call"),D381*100*E381,"")</x:f>
      </x:c>
      <x:c r="W381" s="12" t="str">
        <x:f>IF(AND(B381="Sell Cash-Secured Put",P381="Open"),C381*100*E381,"")</x:f>
      </x:c>
      <x:c r="X381" s="14" t="str">
        <x:f>IF(AND(B381="Sell Cash-Secured Put",M381&lt;&gt;""),(M381-C381)/M381,"")</x:f>
      </x:c>
      <x:c r="Y381" s="12" t="str">
        <x:f>IF(B381="Sell Cash-Secured Put",C381-D381,IF(B381="Sell Covered Call",C381+D381,""))</x:f>
      </x:c>
      <x:c r="Z381" s="12" t="str">
        <x:f>IF(OR(P381&lt;&gt;"Open",O381=""),"",IF(B381="Sell Cash-Secured Put",MAX(C381-O381,0)*100*E381,IF(B381="Sell Covered Call",MAX(O381-C381,0)*100*E381,"")))</x:f>
      </x:c>
      <x:c r="AA381" s="12" t="str">
        <x:f>IF(P381&lt;&gt;"Open","",IF(OR(B381="Sell Cash-Secured Put",B381="Sell Covered Call"),V381-Z381-J381-K381,""))</x:f>
      </x:c>
      <x:c r="AB381" s="12" t="n">
        <x:f>IF(P381="Buy to Close",(D381-R381)*100*E381-J381-K381,IF(OR(P381="Assigned",P381="Expired Worthless",P381="Called Away"),V381-J381-K381,0))</x:f>
        <x:v>0</x:v>
      </x:c>
      <x:c r="AC381" s="12" t="str">
        <x:f>IF(AND(P381="Assigned",OR(AD381="",AD381="Holding"),O381&lt;&gt;""),(O381-C381)*100*E381,IF(AND(B381="Own Shares",P381="Open",O381&lt;&gt;""),(O381-G381)*F381,""))</x:f>
      </x:c>
      <x:c r="AD381" s="11" t="n"/>
      <x:c r="AE381" s="11" t="str">
        <x:f>IF(AND(P381="Assigned",OR(AD381="",AD381="Holding")),E381*100,IF(AND(B381="Own Shares",P381="Open"),F381,""))</x:f>
      </x:c>
      <x:c r="AF381" s="12" t="str">
        <x:f>IF(AND(P381="Assigned",OR(AD381="",AD381="Holding")),C381,IF(AND(B381="Own Shares",P381="Open"),G381,""))</x:f>
      </x:c>
      <x:c r="AG381" s="12" t="str">
        <x:f>IF(AND(B381="Own Shares",P381="Sold",S381&lt;&gt;""),(S381-G381)*F381-J381-K381,IF(AND(P381="Assigned",AD381="Sold",S381&lt;&gt;""),(S381-C381)*E381*100,""))</x:f>
      </x:c>
    </x:row>
    <x:row r="382">
      <x:c r="A382" s="11" t="n"/>
      <x:c r="B382" s="11" t="n"/>
      <x:c r="C382" s="12" t="n"/>
      <x:c r="D382" s="12" t="n"/>
      <x:c r="E382" s="11" t="n"/>
      <x:c r="F382" s="11" t="n"/>
      <x:c r="G382" s="12" t="n"/>
      <x:c r="H382" s="13" t="n"/>
      <x:c r="I382" s="13" t="n"/>
      <x:c r="J382" s="12" t="n"/>
      <x:c r="K382" s="12" t="n"/>
      <x:c r="L382" s="11" t="n"/>
      <x:c r="M382" s="12" t="n"/>
      <x:c r="N382" s="11" t="n"/>
      <x:c r="O382" s="12" t="n"/>
      <x:c r="P382" s="11" t="n"/>
      <x:c r="Q382" s="13" t="n"/>
      <x:c r="R382" s="12" t="n"/>
      <x:c r="S382" s="12" t="n"/>
      <x:c r="T382" s="11" t="n"/>
      <x:c r="U382" s="11" t="n"/>
      <x:c r="V382" s="12" t="str">
        <x:f>IF(OR(B382="Sell Cash-Secured Put",B382="Sell Covered Call"),D382*100*E382,"")</x:f>
      </x:c>
      <x:c r="W382" s="12" t="str">
        <x:f>IF(AND(B382="Sell Cash-Secured Put",P382="Open"),C382*100*E382,"")</x:f>
      </x:c>
      <x:c r="X382" s="14" t="str">
        <x:f>IF(AND(B382="Sell Cash-Secured Put",M382&lt;&gt;""),(M382-C382)/M382,"")</x:f>
      </x:c>
      <x:c r="Y382" s="12" t="str">
        <x:f>IF(B382="Sell Cash-Secured Put",C382-D382,IF(B382="Sell Covered Call",C382+D382,""))</x:f>
      </x:c>
      <x:c r="Z382" s="12" t="str">
        <x:f>IF(OR(P382&lt;&gt;"Open",O382=""),"",IF(B382="Sell Cash-Secured Put",MAX(C382-O382,0)*100*E382,IF(B382="Sell Covered Call",MAX(O382-C382,0)*100*E382,"")))</x:f>
      </x:c>
      <x:c r="AA382" s="12" t="str">
        <x:f>IF(P382&lt;&gt;"Open","",IF(OR(B382="Sell Cash-Secured Put",B382="Sell Covered Call"),V382-Z382-J382-K382,""))</x:f>
      </x:c>
      <x:c r="AB382" s="12" t="n">
        <x:f>IF(P382="Buy to Close",(D382-R382)*100*E382-J382-K382,IF(OR(P382="Assigned",P382="Expired Worthless",P382="Called Away"),V382-J382-K382,0))</x:f>
        <x:v>0</x:v>
      </x:c>
      <x:c r="AC382" s="12" t="str">
        <x:f>IF(AND(P382="Assigned",OR(AD382="",AD382="Holding"),O382&lt;&gt;""),(O382-C382)*100*E382,IF(AND(B382="Own Shares",P382="Open",O382&lt;&gt;""),(O382-G382)*F382,""))</x:f>
      </x:c>
      <x:c r="AD382" s="11" t="n"/>
      <x:c r="AE382" s="11" t="str">
        <x:f>IF(AND(P382="Assigned",OR(AD382="",AD382="Holding")),E382*100,IF(AND(B382="Own Shares",P382="Open"),F382,""))</x:f>
      </x:c>
      <x:c r="AF382" s="12" t="str">
        <x:f>IF(AND(P382="Assigned",OR(AD382="",AD382="Holding")),C382,IF(AND(B382="Own Shares",P382="Open"),G382,""))</x:f>
      </x:c>
      <x:c r="AG382" s="12" t="str">
        <x:f>IF(AND(B382="Own Shares",P382="Sold",S382&lt;&gt;""),(S382-G382)*F382-J382-K382,IF(AND(P382="Assigned",AD382="Sold",S382&lt;&gt;""),(S382-C382)*E382*100,""))</x:f>
      </x:c>
    </x:row>
    <x:row r="383">
      <x:c r="A383" s="11" t="n"/>
      <x:c r="B383" s="11" t="n"/>
      <x:c r="C383" s="12" t="n"/>
      <x:c r="D383" s="12" t="n"/>
      <x:c r="E383" s="11" t="n"/>
      <x:c r="F383" s="11" t="n"/>
      <x:c r="G383" s="12" t="n"/>
      <x:c r="H383" s="13" t="n"/>
      <x:c r="I383" s="13" t="n"/>
      <x:c r="J383" s="12" t="n"/>
      <x:c r="K383" s="12" t="n"/>
      <x:c r="L383" s="11" t="n"/>
      <x:c r="M383" s="12" t="n"/>
      <x:c r="N383" s="11" t="n"/>
      <x:c r="O383" s="12" t="n"/>
      <x:c r="P383" s="11" t="n"/>
      <x:c r="Q383" s="13" t="n"/>
      <x:c r="R383" s="12" t="n"/>
      <x:c r="S383" s="12" t="n"/>
      <x:c r="T383" s="11" t="n"/>
      <x:c r="U383" s="11" t="n"/>
      <x:c r="V383" s="12" t="str">
        <x:f>IF(OR(B383="Sell Cash-Secured Put",B383="Sell Covered Call"),D383*100*E383,"")</x:f>
      </x:c>
      <x:c r="W383" s="12" t="str">
        <x:f>IF(AND(B383="Sell Cash-Secured Put",P383="Open"),C383*100*E383,"")</x:f>
      </x:c>
      <x:c r="X383" s="14" t="str">
        <x:f>IF(AND(B383="Sell Cash-Secured Put",M383&lt;&gt;""),(M383-C383)/M383,"")</x:f>
      </x:c>
      <x:c r="Y383" s="12" t="str">
        <x:f>IF(B383="Sell Cash-Secured Put",C383-D383,IF(B383="Sell Covered Call",C383+D383,""))</x:f>
      </x:c>
      <x:c r="Z383" s="12" t="str">
        <x:f>IF(OR(P383&lt;&gt;"Open",O383=""),"",IF(B383="Sell Cash-Secured Put",MAX(C383-O383,0)*100*E383,IF(B383="Sell Covered Call",MAX(O383-C383,0)*100*E383,"")))</x:f>
      </x:c>
      <x:c r="AA383" s="12" t="str">
        <x:f>IF(P383&lt;&gt;"Open","",IF(OR(B383="Sell Cash-Secured Put",B383="Sell Covered Call"),V383-Z383-J383-K383,""))</x:f>
      </x:c>
      <x:c r="AB383" s="12" t="n">
        <x:f>IF(P383="Buy to Close",(D383-R383)*100*E383-J383-K383,IF(OR(P383="Assigned",P383="Expired Worthless",P383="Called Away"),V383-J383-K383,0))</x:f>
        <x:v>0</x:v>
      </x:c>
      <x:c r="AC383" s="12" t="str">
        <x:f>IF(AND(P383="Assigned",OR(AD383="",AD383="Holding"),O383&lt;&gt;""),(O383-C383)*100*E383,IF(AND(B383="Own Shares",P383="Open",O383&lt;&gt;""),(O383-G383)*F383,""))</x:f>
      </x:c>
      <x:c r="AD383" s="11" t="n"/>
      <x:c r="AE383" s="11" t="str">
        <x:f>IF(AND(P383="Assigned",OR(AD383="",AD383="Holding")),E383*100,IF(AND(B383="Own Shares",P383="Open"),F383,""))</x:f>
      </x:c>
      <x:c r="AF383" s="12" t="str">
        <x:f>IF(AND(P383="Assigned",OR(AD383="",AD383="Holding")),C383,IF(AND(B383="Own Shares",P383="Open"),G383,""))</x:f>
      </x:c>
      <x:c r="AG383" s="12" t="str">
        <x:f>IF(AND(B383="Own Shares",P383="Sold",S383&lt;&gt;""),(S383-G383)*F383-J383-K383,IF(AND(P383="Assigned",AD383="Sold",S383&lt;&gt;""),(S383-C383)*E383*100,""))</x:f>
      </x:c>
    </x:row>
    <x:row r="384">
      <x:c r="A384" s="11" t="n"/>
      <x:c r="B384" s="11" t="n"/>
      <x:c r="C384" s="12" t="n"/>
      <x:c r="D384" s="12" t="n"/>
      <x:c r="E384" s="11" t="n"/>
      <x:c r="F384" s="11" t="n"/>
      <x:c r="G384" s="12" t="n"/>
      <x:c r="H384" s="13" t="n"/>
      <x:c r="I384" s="13" t="n"/>
      <x:c r="J384" s="12" t="n"/>
      <x:c r="K384" s="12" t="n"/>
      <x:c r="L384" s="11" t="n"/>
      <x:c r="M384" s="12" t="n"/>
      <x:c r="N384" s="11" t="n"/>
      <x:c r="O384" s="12" t="n"/>
      <x:c r="P384" s="11" t="n"/>
      <x:c r="Q384" s="13" t="n"/>
      <x:c r="R384" s="12" t="n"/>
      <x:c r="S384" s="12" t="n"/>
      <x:c r="T384" s="11" t="n"/>
      <x:c r="U384" s="11" t="n"/>
      <x:c r="V384" s="12" t="str">
        <x:f>IF(OR(B384="Sell Cash-Secured Put",B384="Sell Covered Call"),D384*100*E384,"")</x:f>
      </x:c>
      <x:c r="W384" s="12" t="str">
        <x:f>IF(AND(B384="Sell Cash-Secured Put",P384="Open"),C384*100*E384,"")</x:f>
      </x:c>
      <x:c r="X384" s="14" t="str">
        <x:f>IF(AND(B384="Sell Cash-Secured Put",M384&lt;&gt;""),(M384-C384)/M384,"")</x:f>
      </x:c>
      <x:c r="Y384" s="12" t="str">
        <x:f>IF(B384="Sell Cash-Secured Put",C384-D384,IF(B384="Sell Covered Call",C384+D384,""))</x:f>
      </x:c>
      <x:c r="Z384" s="12" t="str">
        <x:f>IF(OR(P384&lt;&gt;"Open",O384=""),"",IF(B384="Sell Cash-Secured Put",MAX(C384-O384,0)*100*E384,IF(B384="Sell Covered Call",MAX(O384-C384,0)*100*E384,"")))</x:f>
      </x:c>
      <x:c r="AA384" s="12" t="str">
        <x:f>IF(P384&lt;&gt;"Open","",IF(OR(B384="Sell Cash-Secured Put",B384="Sell Covered Call"),V384-Z384-J384-K384,""))</x:f>
      </x:c>
      <x:c r="AB384" s="12" t="n">
        <x:f>IF(P384="Buy to Close",(D384-R384)*100*E384-J384-K384,IF(OR(P384="Assigned",P384="Expired Worthless",P384="Called Away"),V384-J384-K384,0))</x:f>
        <x:v>0</x:v>
      </x:c>
      <x:c r="AC384" s="12" t="str">
        <x:f>IF(AND(P384="Assigned",OR(AD384="",AD384="Holding"),O384&lt;&gt;""),(O384-C384)*100*E384,IF(AND(B384="Own Shares",P384="Open",O384&lt;&gt;""),(O384-G384)*F384,""))</x:f>
      </x:c>
      <x:c r="AD384" s="11" t="n"/>
      <x:c r="AE384" s="11" t="str">
        <x:f>IF(AND(P384="Assigned",OR(AD384="",AD384="Holding")),E384*100,IF(AND(B384="Own Shares",P384="Open"),F384,""))</x:f>
      </x:c>
      <x:c r="AF384" s="12" t="str">
        <x:f>IF(AND(P384="Assigned",OR(AD384="",AD384="Holding")),C384,IF(AND(B384="Own Shares",P384="Open"),G384,""))</x:f>
      </x:c>
      <x:c r="AG384" s="12" t="str">
        <x:f>IF(AND(B384="Own Shares",P384="Sold",S384&lt;&gt;""),(S384-G384)*F384-J384-K384,IF(AND(P384="Assigned",AD384="Sold",S384&lt;&gt;""),(S384-C384)*E384*100,""))</x:f>
      </x:c>
    </x:row>
    <x:row r="385">
      <x:c r="A385" s="11" t="n"/>
      <x:c r="B385" s="11" t="n"/>
      <x:c r="C385" s="12" t="n"/>
      <x:c r="D385" s="12" t="n"/>
      <x:c r="E385" s="11" t="n"/>
      <x:c r="F385" s="11" t="n"/>
      <x:c r="G385" s="12" t="n"/>
      <x:c r="H385" s="13" t="n"/>
      <x:c r="I385" s="13" t="n"/>
      <x:c r="J385" s="12" t="n"/>
      <x:c r="K385" s="12" t="n"/>
      <x:c r="L385" s="11" t="n"/>
      <x:c r="M385" s="12" t="n"/>
      <x:c r="N385" s="11" t="n"/>
      <x:c r="O385" s="12" t="n"/>
      <x:c r="P385" s="11" t="n"/>
      <x:c r="Q385" s="13" t="n"/>
      <x:c r="R385" s="12" t="n"/>
      <x:c r="S385" s="12" t="n"/>
      <x:c r="T385" s="11" t="n"/>
      <x:c r="U385" s="11" t="n"/>
      <x:c r="V385" s="12" t="str">
        <x:f>IF(OR(B385="Sell Cash-Secured Put",B385="Sell Covered Call"),D385*100*E385,"")</x:f>
      </x:c>
      <x:c r="W385" s="12" t="str">
        <x:f>IF(AND(B385="Sell Cash-Secured Put",P385="Open"),C385*100*E385,"")</x:f>
      </x:c>
      <x:c r="X385" s="14" t="str">
        <x:f>IF(AND(B385="Sell Cash-Secured Put",M385&lt;&gt;""),(M385-C385)/M385,"")</x:f>
      </x:c>
      <x:c r="Y385" s="12" t="str">
        <x:f>IF(B385="Sell Cash-Secured Put",C385-D385,IF(B385="Sell Covered Call",C385+D385,""))</x:f>
      </x:c>
      <x:c r="Z385" s="12" t="str">
        <x:f>IF(OR(P385&lt;&gt;"Open",O385=""),"",IF(B385="Sell Cash-Secured Put",MAX(C385-O385,0)*100*E385,IF(B385="Sell Covered Call",MAX(O385-C385,0)*100*E385,"")))</x:f>
      </x:c>
      <x:c r="AA385" s="12" t="str">
        <x:f>IF(P385&lt;&gt;"Open","",IF(OR(B385="Sell Cash-Secured Put",B385="Sell Covered Call"),V385-Z385-J385-K385,""))</x:f>
      </x:c>
      <x:c r="AB385" s="12" t="n">
        <x:f>IF(P385="Buy to Close",(D385-R385)*100*E385-J385-K385,IF(OR(P385="Assigned",P385="Expired Worthless",P385="Called Away"),V385-J385-K385,0))</x:f>
        <x:v>0</x:v>
      </x:c>
      <x:c r="AC385" s="12" t="str">
        <x:f>IF(AND(P385="Assigned",OR(AD385="",AD385="Holding"),O385&lt;&gt;""),(O385-C385)*100*E385,IF(AND(B385="Own Shares",P385="Open",O385&lt;&gt;""),(O385-G385)*F385,""))</x:f>
      </x:c>
      <x:c r="AD385" s="11" t="n"/>
      <x:c r="AE385" s="11" t="str">
        <x:f>IF(AND(P385="Assigned",OR(AD385="",AD385="Holding")),E385*100,IF(AND(B385="Own Shares",P385="Open"),F385,""))</x:f>
      </x:c>
      <x:c r="AF385" s="12" t="str">
        <x:f>IF(AND(P385="Assigned",OR(AD385="",AD385="Holding")),C385,IF(AND(B385="Own Shares",P385="Open"),G385,""))</x:f>
      </x:c>
      <x:c r="AG385" s="12" t="str">
        <x:f>IF(AND(B385="Own Shares",P385="Sold",S385&lt;&gt;""),(S385-G385)*F385-J385-K385,IF(AND(P385="Assigned",AD385="Sold",S385&lt;&gt;""),(S385-C385)*E385*100,""))</x:f>
      </x:c>
    </x:row>
    <x:row r="386">
      <x:c r="A386" s="11" t="n"/>
      <x:c r="B386" s="11" t="n"/>
      <x:c r="C386" s="12" t="n"/>
      <x:c r="D386" s="12" t="n"/>
      <x:c r="E386" s="11" t="n"/>
      <x:c r="F386" s="11" t="n"/>
      <x:c r="G386" s="12" t="n"/>
      <x:c r="H386" s="13" t="n"/>
      <x:c r="I386" s="13" t="n"/>
      <x:c r="J386" s="12" t="n"/>
      <x:c r="K386" s="12" t="n"/>
      <x:c r="L386" s="11" t="n"/>
      <x:c r="M386" s="12" t="n"/>
      <x:c r="N386" s="11" t="n"/>
      <x:c r="O386" s="12" t="n"/>
      <x:c r="P386" s="11" t="n"/>
      <x:c r="Q386" s="13" t="n"/>
      <x:c r="R386" s="12" t="n"/>
      <x:c r="S386" s="12" t="n"/>
      <x:c r="T386" s="11" t="n"/>
      <x:c r="U386" s="11" t="n"/>
      <x:c r="V386" s="12" t="str">
        <x:f>IF(OR(B386="Sell Cash-Secured Put",B386="Sell Covered Call"),D386*100*E386,"")</x:f>
      </x:c>
      <x:c r="W386" s="12" t="str">
        <x:f>IF(AND(B386="Sell Cash-Secured Put",P386="Open"),C386*100*E386,"")</x:f>
      </x:c>
      <x:c r="X386" s="14" t="str">
        <x:f>IF(AND(B386="Sell Cash-Secured Put",M386&lt;&gt;""),(M386-C386)/M386,"")</x:f>
      </x:c>
      <x:c r="Y386" s="12" t="str">
        <x:f>IF(B386="Sell Cash-Secured Put",C386-D386,IF(B386="Sell Covered Call",C386+D386,""))</x:f>
      </x:c>
      <x:c r="Z386" s="12" t="str">
        <x:f>IF(OR(P386&lt;&gt;"Open",O386=""),"",IF(B386="Sell Cash-Secured Put",MAX(C386-O386,0)*100*E386,IF(B386="Sell Covered Call",MAX(O386-C386,0)*100*E386,"")))</x:f>
      </x:c>
      <x:c r="AA386" s="12" t="str">
        <x:f>IF(P386&lt;&gt;"Open","",IF(OR(B386="Sell Cash-Secured Put",B386="Sell Covered Call"),V386-Z386-J386-K386,""))</x:f>
      </x:c>
      <x:c r="AB386" s="12" t="n">
        <x:f>IF(P386="Buy to Close",(D386-R386)*100*E386-J386-K386,IF(OR(P386="Assigned",P386="Expired Worthless",P386="Called Away"),V386-J386-K386,0))</x:f>
        <x:v>0</x:v>
      </x:c>
      <x:c r="AC386" s="12" t="str">
        <x:f>IF(AND(P386="Assigned",OR(AD386="",AD386="Holding"),O386&lt;&gt;""),(O386-C386)*100*E386,IF(AND(B386="Own Shares",P386="Open",O386&lt;&gt;""),(O386-G386)*F386,""))</x:f>
      </x:c>
      <x:c r="AD386" s="11" t="n"/>
      <x:c r="AE386" s="11" t="str">
        <x:f>IF(AND(P386="Assigned",OR(AD386="",AD386="Holding")),E386*100,IF(AND(B386="Own Shares",P386="Open"),F386,""))</x:f>
      </x:c>
      <x:c r="AF386" s="12" t="str">
        <x:f>IF(AND(P386="Assigned",OR(AD386="",AD386="Holding")),C386,IF(AND(B386="Own Shares",P386="Open"),G386,""))</x:f>
      </x:c>
      <x:c r="AG386" s="12" t="str">
        <x:f>IF(AND(B386="Own Shares",P386="Sold",S386&lt;&gt;""),(S386-G386)*F386-J386-K386,IF(AND(P386="Assigned",AD386="Sold",S386&lt;&gt;""),(S386-C386)*E386*100,""))</x:f>
      </x:c>
    </x:row>
    <x:row r="387">
      <x:c r="A387" s="11" t="n"/>
      <x:c r="B387" s="11" t="n"/>
      <x:c r="C387" s="12" t="n"/>
      <x:c r="D387" s="12" t="n"/>
      <x:c r="E387" s="11" t="n"/>
      <x:c r="F387" s="11" t="n"/>
      <x:c r="G387" s="12" t="n"/>
      <x:c r="H387" s="13" t="n"/>
      <x:c r="I387" s="13" t="n"/>
      <x:c r="J387" s="12" t="n"/>
      <x:c r="K387" s="12" t="n"/>
      <x:c r="L387" s="11" t="n"/>
      <x:c r="M387" s="12" t="n"/>
      <x:c r="N387" s="11" t="n"/>
      <x:c r="O387" s="12" t="n"/>
      <x:c r="P387" s="11" t="n"/>
      <x:c r="Q387" s="13" t="n"/>
      <x:c r="R387" s="12" t="n"/>
      <x:c r="S387" s="12" t="n"/>
      <x:c r="T387" s="11" t="n"/>
      <x:c r="U387" s="11" t="n"/>
      <x:c r="V387" s="12" t="str">
        <x:f>IF(OR(B387="Sell Cash-Secured Put",B387="Sell Covered Call"),D387*100*E387,"")</x:f>
      </x:c>
      <x:c r="W387" s="12" t="str">
        <x:f>IF(AND(B387="Sell Cash-Secured Put",P387="Open"),C387*100*E387,"")</x:f>
      </x:c>
      <x:c r="X387" s="14" t="str">
        <x:f>IF(AND(B387="Sell Cash-Secured Put",M387&lt;&gt;""),(M387-C387)/M387,"")</x:f>
      </x:c>
      <x:c r="Y387" s="12" t="str">
        <x:f>IF(B387="Sell Cash-Secured Put",C387-D387,IF(B387="Sell Covered Call",C387+D387,""))</x:f>
      </x:c>
      <x:c r="Z387" s="12" t="str">
        <x:f>IF(OR(P387&lt;&gt;"Open",O387=""),"",IF(B387="Sell Cash-Secured Put",MAX(C387-O387,0)*100*E387,IF(B387="Sell Covered Call",MAX(O387-C387,0)*100*E387,"")))</x:f>
      </x:c>
      <x:c r="AA387" s="12" t="str">
        <x:f>IF(P387&lt;&gt;"Open","",IF(OR(B387="Sell Cash-Secured Put",B387="Sell Covered Call"),V387-Z387-J387-K387,""))</x:f>
      </x:c>
      <x:c r="AB387" s="12" t="n">
        <x:f>IF(P387="Buy to Close",(D387-R387)*100*E387-J387-K387,IF(OR(P387="Assigned",P387="Expired Worthless",P387="Called Away"),V387-J387-K387,0))</x:f>
        <x:v>0</x:v>
      </x:c>
      <x:c r="AC387" s="12" t="str">
        <x:f>IF(AND(P387="Assigned",OR(AD387="",AD387="Holding"),O387&lt;&gt;""),(O387-C387)*100*E387,IF(AND(B387="Own Shares",P387="Open",O387&lt;&gt;""),(O387-G387)*F387,""))</x:f>
      </x:c>
      <x:c r="AD387" s="11" t="n"/>
      <x:c r="AE387" s="11" t="str">
        <x:f>IF(AND(P387="Assigned",OR(AD387="",AD387="Holding")),E387*100,IF(AND(B387="Own Shares",P387="Open"),F387,""))</x:f>
      </x:c>
      <x:c r="AF387" s="12" t="str">
        <x:f>IF(AND(P387="Assigned",OR(AD387="",AD387="Holding")),C387,IF(AND(B387="Own Shares",P387="Open"),G387,""))</x:f>
      </x:c>
      <x:c r="AG387" s="12" t="str">
        <x:f>IF(AND(B387="Own Shares",P387="Sold",S387&lt;&gt;""),(S387-G387)*F387-J387-K387,IF(AND(P387="Assigned",AD387="Sold",S387&lt;&gt;""),(S387-C387)*E387*100,""))</x:f>
      </x:c>
    </x:row>
    <x:row r="388">
      <x:c r="A388" s="11" t="n"/>
      <x:c r="B388" s="11" t="n"/>
      <x:c r="C388" s="12" t="n"/>
      <x:c r="D388" s="12" t="n"/>
      <x:c r="E388" s="11" t="n"/>
      <x:c r="F388" s="11" t="n"/>
      <x:c r="G388" s="12" t="n"/>
      <x:c r="H388" s="13" t="n"/>
      <x:c r="I388" s="13" t="n"/>
      <x:c r="J388" s="12" t="n"/>
      <x:c r="K388" s="12" t="n"/>
      <x:c r="L388" s="11" t="n"/>
      <x:c r="M388" s="12" t="n"/>
      <x:c r="N388" s="11" t="n"/>
      <x:c r="O388" s="12" t="n"/>
      <x:c r="P388" s="11" t="n"/>
      <x:c r="Q388" s="13" t="n"/>
      <x:c r="R388" s="12" t="n"/>
      <x:c r="S388" s="12" t="n"/>
      <x:c r="T388" s="11" t="n"/>
      <x:c r="U388" s="11" t="n"/>
      <x:c r="V388" s="12" t="str">
        <x:f>IF(OR(B388="Sell Cash-Secured Put",B388="Sell Covered Call"),D388*100*E388,"")</x:f>
      </x:c>
      <x:c r="W388" s="12" t="str">
        <x:f>IF(AND(B388="Sell Cash-Secured Put",P388="Open"),C388*100*E388,"")</x:f>
      </x:c>
      <x:c r="X388" s="14" t="str">
        <x:f>IF(AND(B388="Sell Cash-Secured Put",M388&lt;&gt;""),(M388-C388)/M388,"")</x:f>
      </x:c>
      <x:c r="Y388" s="12" t="str">
        <x:f>IF(B388="Sell Cash-Secured Put",C388-D388,IF(B388="Sell Covered Call",C388+D388,""))</x:f>
      </x:c>
      <x:c r="Z388" s="12" t="str">
        <x:f>IF(OR(P388&lt;&gt;"Open",O388=""),"",IF(B388="Sell Cash-Secured Put",MAX(C388-O388,0)*100*E388,IF(B388="Sell Covered Call",MAX(O388-C388,0)*100*E388,"")))</x:f>
      </x:c>
      <x:c r="AA388" s="12" t="str">
        <x:f>IF(P388&lt;&gt;"Open","",IF(OR(B388="Sell Cash-Secured Put",B388="Sell Covered Call"),V388-Z388-J388-K388,""))</x:f>
      </x:c>
      <x:c r="AB388" s="12" t="n">
        <x:f>IF(P388="Buy to Close",(D388-R388)*100*E388-J388-K388,IF(OR(P388="Assigned",P388="Expired Worthless",P388="Called Away"),V388-J388-K388,0))</x:f>
        <x:v>0</x:v>
      </x:c>
      <x:c r="AC388" s="12" t="str">
        <x:f>IF(AND(P388="Assigned",OR(AD388="",AD388="Holding"),O388&lt;&gt;""),(O388-C388)*100*E388,IF(AND(B388="Own Shares",P388="Open",O388&lt;&gt;""),(O388-G388)*F388,""))</x:f>
      </x:c>
      <x:c r="AD388" s="11" t="n"/>
      <x:c r="AE388" s="11" t="str">
        <x:f>IF(AND(P388="Assigned",OR(AD388="",AD388="Holding")),E388*100,IF(AND(B388="Own Shares",P388="Open"),F388,""))</x:f>
      </x:c>
      <x:c r="AF388" s="12" t="str">
        <x:f>IF(AND(P388="Assigned",OR(AD388="",AD388="Holding")),C388,IF(AND(B388="Own Shares",P388="Open"),G388,""))</x:f>
      </x:c>
      <x:c r="AG388" s="12" t="str">
        <x:f>IF(AND(B388="Own Shares",P388="Sold",S388&lt;&gt;""),(S388-G388)*F388-J388-K388,IF(AND(P388="Assigned",AD388="Sold",S388&lt;&gt;""),(S388-C388)*E388*100,""))</x:f>
      </x:c>
    </x:row>
    <x:row r="389">
      <x:c r="A389" s="11" t="n"/>
      <x:c r="B389" s="11" t="n"/>
      <x:c r="C389" s="12" t="n"/>
      <x:c r="D389" s="12" t="n"/>
      <x:c r="E389" s="11" t="n"/>
      <x:c r="F389" s="11" t="n"/>
      <x:c r="G389" s="12" t="n"/>
      <x:c r="H389" s="13" t="n"/>
      <x:c r="I389" s="13" t="n"/>
      <x:c r="J389" s="12" t="n"/>
      <x:c r="K389" s="12" t="n"/>
      <x:c r="L389" s="11" t="n"/>
      <x:c r="M389" s="12" t="n"/>
      <x:c r="N389" s="11" t="n"/>
      <x:c r="O389" s="12" t="n"/>
      <x:c r="P389" s="11" t="n"/>
      <x:c r="Q389" s="13" t="n"/>
      <x:c r="R389" s="12" t="n"/>
      <x:c r="S389" s="12" t="n"/>
      <x:c r="T389" s="11" t="n"/>
      <x:c r="U389" s="11" t="n"/>
      <x:c r="V389" s="12" t="str">
        <x:f>IF(OR(B389="Sell Cash-Secured Put",B389="Sell Covered Call"),D389*100*E389,"")</x:f>
      </x:c>
      <x:c r="W389" s="12" t="str">
        <x:f>IF(AND(B389="Sell Cash-Secured Put",P389="Open"),C389*100*E389,"")</x:f>
      </x:c>
      <x:c r="X389" s="14" t="str">
        <x:f>IF(AND(B389="Sell Cash-Secured Put",M389&lt;&gt;""),(M389-C389)/M389,"")</x:f>
      </x:c>
      <x:c r="Y389" s="12" t="str">
        <x:f>IF(B389="Sell Cash-Secured Put",C389-D389,IF(B389="Sell Covered Call",C389+D389,""))</x:f>
      </x:c>
      <x:c r="Z389" s="12" t="str">
        <x:f>IF(OR(P389&lt;&gt;"Open",O389=""),"",IF(B389="Sell Cash-Secured Put",MAX(C389-O389,0)*100*E389,IF(B389="Sell Covered Call",MAX(O389-C389,0)*100*E389,"")))</x:f>
      </x:c>
      <x:c r="AA389" s="12" t="str">
        <x:f>IF(P389&lt;&gt;"Open","",IF(OR(B389="Sell Cash-Secured Put",B389="Sell Covered Call"),V389-Z389-J389-K389,""))</x:f>
      </x:c>
      <x:c r="AB389" s="12" t="n">
        <x:f>IF(P389="Buy to Close",(D389-R389)*100*E389-J389-K389,IF(OR(P389="Assigned",P389="Expired Worthless",P389="Called Away"),V389-J389-K389,0))</x:f>
        <x:v>0</x:v>
      </x:c>
      <x:c r="AC389" s="12" t="str">
        <x:f>IF(AND(P389="Assigned",OR(AD389="",AD389="Holding"),O389&lt;&gt;""),(O389-C389)*100*E389,IF(AND(B389="Own Shares",P389="Open",O389&lt;&gt;""),(O389-G389)*F389,""))</x:f>
      </x:c>
      <x:c r="AD389" s="11" t="n"/>
      <x:c r="AE389" s="11" t="str">
        <x:f>IF(AND(P389="Assigned",OR(AD389="",AD389="Holding")),E389*100,IF(AND(B389="Own Shares",P389="Open"),F389,""))</x:f>
      </x:c>
      <x:c r="AF389" s="12" t="str">
        <x:f>IF(AND(P389="Assigned",OR(AD389="",AD389="Holding")),C389,IF(AND(B389="Own Shares",P389="Open"),G389,""))</x:f>
      </x:c>
      <x:c r="AG389" s="12" t="str">
        <x:f>IF(AND(B389="Own Shares",P389="Sold",S389&lt;&gt;""),(S389-G389)*F389-J389-K389,IF(AND(P389="Assigned",AD389="Sold",S389&lt;&gt;""),(S389-C389)*E389*100,""))</x:f>
      </x:c>
    </x:row>
    <x:row r="390">
      <x:c r="A390" s="11" t="n"/>
      <x:c r="B390" s="11" t="n"/>
      <x:c r="C390" s="12" t="n"/>
      <x:c r="D390" s="12" t="n"/>
      <x:c r="E390" s="11" t="n"/>
      <x:c r="F390" s="11" t="n"/>
      <x:c r="G390" s="12" t="n"/>
      <x:c r="H390" s="13" t="n"/>
      <x:c r="I390" s="13" t="n"/>
      <x:c r="J390" s="12" t="n"/>
      <x:c r="K390" s="12" t="n"/>
      <x:c r="L390" s="11" t="n"/>
      <x:c r="M390" s="12" t="n"/>
      <x:c r="N390" s="11" t="n"/>
      <x:c r="O390" s="12" t="n"/>
      <x:c r="P390" s="11" t="n"/>
      <x:c r="Q390" s="13" t="n"/>
      <x:c r="R390" s="12" t="n"/>
      <x:c r="S390" s="12" t="n"/>
      <x:c r="T390" s="11" t="n"/>
      <x:c r="U390" s="11" t="n"/>
      <x:c r="V390" s="12" t="str">
        <x:f>IF(OR(B390="Sell Cash-Secured Put",B390="Sell Covered Call"),D390*100*E390,"")</x:f>
      </x:c>
      <x:c r="W390" s="12" t="str">
        <x:f>IF(AND(B390="Sell Cash-Secured Put",P390="Open"),C390*100*E390,"")</x:f>
      </x:c>
      <x:c r="X390" s="14" t="str">
        <x:f>IF(AND(B390="Sell Cash-Secured Put",M390&lt;&gt;""),(M390-C390)/M390,"")</x:f>
      </x:c>
      <x:c r="Y390" s="12" t="str">
        <x:f>IF(B390="Sell Cash-Secured Put",C390-D390,IF(B390="Sell Covered Call",C390+D390,""))</x:f>
      </x:c>
      <x:c r="Z390" s="12" t="str">
        <x:f>IF(OR(P390&lt;&gt;"Open",O390=""),"",IF(B390="Sell Cash-Secured Put",MAX(C390-O390,0)*100*E390,IF(B390="Sell Covered Call",MAX(O390-C390,0)*100*E390,"")))</x:f>
      </x:c>
      <x:c r="AA390" s="12" t="str">
        <x:f>IF(P390&lt;&gt;"Open","",IF(OR(B390="Sell Cash-Secured Put",B390="Sell Covered Call"),V390-Z390-J390-K390,""))</x:f>
      </x:c>
      <x:c r="AB390" s="12" t="n">
        <x:f>IF(P390="Buy to Close",(D390-R390)*100*E390-J390-K390,IF(OR(P390="Assigned",P390="Expired Worthless",P390="Called Away"),V390-J390-K390,0))</x:f>
        <x:v>0</x:v>
      </x:c>
      <x:c r="AC390" s="12" t="str">
        <x:f>IF(AND(P390="Assigned",OR(AD390="",AD390="Holding"),O390&lt;&gt;""),(O390-C390)*100*E390,IF(AND(B390="Own Shares",P390="Open",O390&lt;&gt;""),(O390-G390)*F390,""))</x:f>
      </x:c>
      <x:c r="AD390" s="11" t="n"/>
      <x:c r="AE390" s="11" t="str">
        <x:f>IF(AND(P390="Assigned",OR(AD390="",AD390="Holding")),E390*100,IF(AND(B390="Own Shares",P390="Open"),F390,""))</x:f>
      </x:c>
      <x:c r="AF390" s="12" t="str">
        <x:f>IF(AND(P390="Assigned",OR(AD390="",AD390="Holding")),C390,IF(AND(B390="Own Shares",P390="Open"),G390,""))</x:f>
      </x:c>
      <x:c r="AG390" s="12" t="str">
        <x:f>IF(AND(B390="Own Shares",P390="Sold",S390&lt;&gt;""),(S390-G390)*F390-J390-K390,IF(AND(P390="Assigned",AD390="Sold",S390&lt;&gt;""),(S390-C390)*E390*100,""))</x:f>
      </x:c>
    </x:row>
    <x:row r="391">
      <x:c r="A391" s="11" t="n"/>
      <x:c r="B391" s="11" t="n"/>
      <x:c r="C391" s="12" t="n"/>
      <x:c r="D391" s="12" t="n"/>
      <x:c r="E391" s="11" t="n"/>
      <x:c r="F391" s="11" t="n"/>
      <x:c r="G391" s="12" t="n"/>
      <x:c r="H391" s="13" t="n"/>
      <x:c r="I391" s="13" t="n"/>
      <x:c r="J391" s="12" t="n"/>
      <x:c r="K391" s="12" t="n"/>
      <x:c r="L391" s="11" t="n"/>
      <x:c r="M391" s="12" t="n"/>
      <x:c r="N391" s="11" t="n"/>
      <x:c r="O391" s="12" t="n"/>
      <x:c r="P391" s="11" t="n"/>
      <x:c r="Q391" s="13" t="n"/>
      <x:c r="R391" s="12" t="n"/>
      <x:c r="S391" s="12" t="n"/>
      <x:c r="T391" s="11" t="n"/>
      <x:c r="U391" s="11" t="n"/>
      <x:c r="V391" s="12" t="str">
        <x:f>IF(OR(B391="Sell Cash-Secured Put",B391="Sell Covered Call"),D391*100*E391,"")</x:f>
      </x:c>
      <x:c r="W391" s="12" t="str">
        <x:f>IF(AND(B391="Sell Cash-Secured Put",P391="Open"),C391*100*E391,"")</x:f>
      </x:c>
      <x:c r="X391" s="14" t="str">
        <x:f>IF(AND(B391="Sell Cash-Secured Put",M391&lt;&gt;""),(M391-C391)/M391,"")</x:f>
      </x:c>
      <x:c r="Y391" s="12" t="str">
        <x:f>IF(B391="Sell Cash-Secured Put",C391-D391,IF(B391="Sell Covered Call",C391+D391,""))</x:f>
      </x:c>
      <x:c r="Z391" s="12" t="str">
        <x:f>IF(OR(P391&lt;&gt;"Open",O391=""),"",IF(B391="Sell Cash-Secured Put",MAX(C391-O391,0)*100*E391,IF(B391="Sell Covered Call",MAX(O391-C391,0)*100*E391,"")))</x:f>
      </x:c>
      <x:c r="AA391" s="12" t="str">
        <x:f>IF(P391&lt;&gt;"Open","",IF(OR(B391="Sell Cash-Secured Put",B391="Sell Covered Call"),V391-Z391-J391-K391,""))</x:f>
      </x:c>
      <x:c r="AB391" s="12" t="n">
        <x:f>IF(P391="Buy to Close",(D391-R391)*100*E391-J391-K391,IF(OR(P391="Assigned",P391="Expired Worthless",P391="Called Away"),V391-J391-K391,0))</x:f>
        <x:v>0</x:v>
      </x:c>
      <x:c r="AC391" s="12" t="str">
        <x:f>IF(AND(P391="Assigned",OR(AD391="",AD391="Holding"),O391&lt;&gt;""),(O391-C391)*100*E391,IF(AND(B391="Own Shares",P391="Open",O391&lt;&gt;""),(O391-G391)*F391,""))</x:f>
      </x:c>
      <x:c r="AD391" s="11" t="n"/>
      <x:c r="AE391" s="11" t="str">
        <x:f>IF(AND(P391="Assigned",OR(AD391="",AD391="Holding")),E391*100,IF(AND(B391="Own Shares",P391="Open"),F391,""))</x:f>
      </x:c>
      <x:c r="AF391" s="12" t="str">
        <x:f>IF(AND(P391="Assigned",OR(AD391="",AD391="Holding")),C391,IF(AND(B391="Own Shares",P391="Open"),G391,""))</x:f>
      </x:c>
      <x:c r="AG391" s="12" t="str">
        <x:f>IF(AND(B391="Own Shares",P391="Sold",S391&lt;&gt;""),(S391-G391)*F391-J391-K391,IF(AND(P391="Assigned",AD391="Sold",S391&lt;&gt;""),(S391-C391)*E391*100,""))</x:f>
      </x:c>
    </x:row>
    <x:row r="392">
      <x:c r="A392" s="11" t="n"/>
      <x:c r="B392" s="11" t="n"/>
      <x:c r="C392" s="12" t="n"/>
      <x:c r="D392" s="12" t="n"/>
      <x:c r="E392" s="11" t="n"/>
      <x:c r="F392" s="11" t="n"/>
      <x:c r="G392" s="12" t="n"/>
      <x:c r="H392" s="13" t="n"/>
      <x:c r="I392" s="13" t="n"/>
      <x:c r="J392" s="12" t="n"/>
      <x:c r="K392" s="12" t="n"/>
      <x:c r="L392" s="11" t="n"/>
      <x:c r="M392" s="12" t="n"/>
      <x:c r="N392" s="11" t="n"/>
      <x:c r="O392" s="12" t="n"/>
      <x:c r="P392" s="11" t="n"/>
      <x:c r="Q392" s="13" t="n"/>
      <x:c r="R392" s="12" t="n"/>
      <x:c r="S392" s="12" t="n"/>
      <x:c r="T392" s="11" t="n"/>
      <x:c r="U392" s="11" t="n"/>
      <x:c r="V392" s="12" t="str">
        <x:f>IF(OR(B392="Sell Cash-Secured Put",B392="Sell Covered Call"),D392*100*E392,"")</x:f>
      </x:c>
      <x:c r="W392" s="12" t="str">
        <x:f>IF(AND(B392="Sell Cash-Secured Put",P392="Open"),C392*100*E392,"")</x:f>
      </x:c>
      <x:c r="X392" s="14" t="str">
        <x:f>IF(AND(B392="Sell Cash-Secured Put",M392&lt;&gt;""),(M392-C392)/M392,"")</x:f>
      </x:c>
      <x:c r="Y392" s="12" t="str">
        <x:f>IF(B392="Sell Cash-Secured Put",C392-D392,IF(B392="Sell Covered Call",C392+D392,""))</x:f>
      </x:c>
      <x:c r="Z392" s="12" t="str">
        <x:f>IF(OR(P392&lt;&gt;"Open",O392=""),"",IF(B392="Sell Cash-Secured Put",MAX(C392-O392,0)*100*E392,IF(B392="Sell Covered Call",MAX(O392-C392,0)*100*E392,"")))</x:f>
      </x:c>
      <x:c r="AA392" s="12" t="str">
        <x:f>IF(P392&lt;&gt;"Open","",IF(OR(B392="Sell Cash-Secured Put",B392="Sell Covered Call"),V392-Z392-J392-K392,""))</x:f>
      </x:c>
      <x:c r="AB392" s="12" t="n">
        <x:f>IF(P392="Buy to Close",(D392-R392)*100*E392-J392-K392,IF(OR(P392="Assigned",P392="Expired Worthless",P392="Called Away"),V392-J392-K392,0))</x:f>
        <x:v>0</x:v>
      </x:c>
      <x:c r="AC392" s="12" t="str">
        <x:f>IF(AND(P392="Assigned",OR(AD392="",AD392="Holding"),O392&lt;&gt;""),(O392-C392)*100*E392,IF(AND(B392="Own Shares",P392="Open",O392&lt;&gt;""),(O392-G392)*F392,""))</x:f>
      </x:c>
      <x:c r="AD392" s="11" t="n"/>
      <x:c r="AE392" s="11" t="str">
        <x:f>IF(AND(P392="Assigned",OR(AD392="",AD392="Holding")),E392*100,IF(AND(B392="Own Shares",P392="Open"),F392,""))</x:f>
      </x:c>
      <x:c r="AF392" s="12" t="str">
        <x:f>IF(AND(P392="Assigned",OR(AD392="",AD392="Holding")),C392,IF(AND(B392="Own Shares",P392="Open"),G392,""))</x:f>
      </x:c>
      <x:c r="AG392" s="12" t="str">
        <x:f>IF(AND(B392="Own Shares",P392="Sold",S392&lt;&gt;""),(S392-G392)*F392-J392-K392,IF(AND(P392="Assigned",AD392="Sold",S392&lt;&gt;""),(S392-C392)*E392*100,""))</x:f>
      </x:c>
    </x:row>
    <x:row r="393">
      <x:c r="A393" s="11" t="n"/>
      <x:c r="B393" s="11" t="n"/>
      <x:c r="C393" s="12" t="n"/>
      <x:c r="D393" s="12" t="n"/>
      <x:c r="E393" s="11" t="n"/>
      <x:c r="F393" s="11" t="n"/>
      <x:c r="G393" s="12" t="n"/>
      <x:c r="H393" s="13" t="n"/>
      <x:c r="I393" s="13" t="n"/>
      <x:c r="J393" s="12" t="n"/>
      <x:c r="K393" s="12" t="n"/>
      <x:c r="L393" s="11" t="n"/>
      <x:c r="M393" s="12" t="n"/>
      <x:c r="N393" s="11" t="n"/>
      <x:c r="O393" s="12" t="n"/>
      <x:c r="P393" s="11" t="n"/>
      <x:c r="Q393" s="13" t="n"/>
      <x:c r="R393" s="12" t="n"/>
      <x:c r="S393" s="12" t="n"/>
      <x:c r="T393" s="11" t="n"/>
      <x:c r="U393" s="11" t="n"/>
      <x:c r="V393" s="12" t="str">
        <x:f>IF(OR(B393="Sell Cash-Secured Put",B393="Sell Covered Call"),D393*100*E393,"")</x:f>
      </x:c>
      <x:c r="W393" s="12" t="str">
        <x:f>IF(AND(B393="Sell Cash-Secured Put",P393="Open"),C393*100*E393,"")</x:f>
      </x:c>
      <x:c r="X393" s="14" t="str">
        <x:f>IF(AND(B393="Sell Cash-Secured Put",M393&lt;&gt;""),(M393-C393)/M393,"")</x:f>
      </x:c>
      <x:c r="Y393" s="12" t="str">
        <x:f>IF(B393="Sell Cash-Secured Put",C393-D393,IF(B393="Sell Covered Call",C393+D393,""))</x:f>
      </x:c>
      <x:c r="Z393" s="12" t="str">
        <x:f>IF(OR(P393&lt;&gt;"Open",O393=""),"",IF(B393="Sell Cash-Secured Put",MAX(C393-O393,0)*100*E393,IF(B393="Sell Covered Call",MAX(O393-C393,0)*100*E393,"")))</x:f>
      </x:c>
      <x:c r="AA393" s="12" t="str">
        <x:f>IF(P393&lt;&gt;"Open","",IF(OR(B393="Sell Cash-Secured Put",B393="Sell Covered Call"),V393-Z393-J393-K393,""))</x:f>
      </x:c>
      <x:c r="AB393" s="12" t="n">
        <x:f>IF(P393="Buy to Close",(D393-R393)*100*E393-J393-K393,IF(OR(P393="Assigned",P393="Expired Worthless",P393="Called Away"),V393-J393-K393,0))</x:f>
        <x:v>0</x:v>
      </x:c>
      <x:c r="AC393" s="12" t="str">
        <x:f>IF(AND(P393="Assigned",OR(AD393="",AD393="Holding"),O393&lt;&gt;""),(O393-C393)*100*E393,IF(AND(B393="Own Shares",P393="Open",O393&lt;&gt;""),(O393-G393)*F393,""))</x:f>
      </x:c>
      <x:c r="AD393" s="11" t="n"/>
      <x:c r="AE393" s="11" t="str">
        <x:f>IF(AND(P393="Assigned",OR(AD393="",AD393="Holding")),E393*100,IF(AND(B393="Own Shares",P393="Open"),F393,""))</x:f>
      </x:c>
      <x:c r="AF393" s="12" t="str">
        <x:f>IF(AND(P393="Assigned",OR(AD393="",AD393="Holding")),C393,IF(AND(B393="Own Shares",P393="Open"),G393,""))</x:f>
      </x:c>
      <x:c r="AG393" s="12" t="str">
        <x:f>IF(AND(B393="Own Shares",P393="Sold",S393&lt;&gt;""),(S393-G393)*F393-J393-K393,IF(AND(P393="Assigned",AD393="Sold",S393&lt;&gt;""),(S393-C393)*E393*100,""))</x:f>
      </x:c>
    </x:row>
    <x:row r="394">
      <x:c r="A394" s="11" t="n"/>
      <x:c r="B394" s="11" t="n"/>
      <x:c r="C394" s="12" t="n"/>
      <x:c r="D394" s="12" t="n"/>
      <x:c r="E394" s="11" t="n"/>
      <x:c r="F394" s="11" t="n"/>
      <x:c r="G394" s="12" t="n"/>
      <x:c r="H394" s="13" t="n"/>
      <x:c r="I394" s="13" t="n"/>
      <x:c r="J394" s="12" t="n"/>
      <x:c r="K394" s="12" t="n"/>
      <x:c r="L394" s="11" t="n"/>
      <x:c r="M394" s="12" t="n"/>
      <x:c r="N394" s="11" t="n"/>
      <x:c r="O394" s="12" t="n"/>
      <x:c r="P394" s="11" t="n"/>
      <x:c r="Q394" s="13" t="n"/>
      <x:c r="R394" s="12" t="n"/>
      <x:c r="S394" s="12" t="n"/>
      <x:c r="T394" s="11" t="n"/>
      <x:c r="U394" s="11" t="n"/>
      <x:c r="V394" s="12" t="str">
        <x:f>IF(OR(B394="Sell Cash-Secured Put",B394="Sell Covered Call"),D394*100*E394,"")</x:f>
      </x:c>
      <x:c r="W394" s="12" t="str">
        <x:f>IF(AND(B394="Sell Cash-Secured Put",P394="Open"),C394*100*E394,"")</x:f>
      </x:c>
      <x:c r="X394" s="14" t="str">
        <x:f>IF(AND(B394="Sell Cash-Secured Put",M394&lt;&gt;""),(M394-C394)/M394,"")</x:f>
      </x:c>
      <x:c r="Y394" s="12" t="str">
        <x:f>IF(B394="Sell Cash-Secured Put",C394-D394,IF(B394="Sell Covered Call",C394+D394,""))</x:f>
      </x:c>
      <x:c r="Z394" s="12" t="str">
        <x:f>IF(OR(P394&lt;&gt;"Open",O394=""),"",IF(B394="Sell Cash-Secured Put",MAX(C394-O394,0)*100*E394,IF(B394="Sell Covered Call",MAX(O394-C394,0)*100*E394,"")))</x:f>
      </x:c>
      <x:c r="AA394" s="12" t="str">
        <x:f>IF(P394&lt;&gt;"Open","",IF(OR(B394="Sell Cash-Secured Put",B394="Sell Covered Call"),V394-Z394-J394-K394,""))</x:f>
      </x:c>
      <x:c r="AB394" s="12" t="n">
        <x:f>IF(P394="Buy to Close",(D394-R394)*100*E394-J394-K394,IF(OR(P394="Assigned",P394="Expired Worthless",P394="Called Away"),V394-J394-K394,0))</x:f>
        <x:v>0</x:v>
      </x:c>
      <x:c r="AC394" s="12" t="str">
        <x:f>IF(AND(P394="Assigned",OR(AD394="",AD394="Holding"),O394&lt;&gt;""),(O394-C394)*100*E394,IF(AND(B394="Own Shares",P394="Open",O394&lt;&gt;""),(O394-G394)*F394,""))</x:f>
      </x:c>
      <x:c r="AD394" s="11" t="n"/>
      <x:c r="AE394" s="11" t="str">
        <x:f>IF(AND(P394="Assigned",OR(AD394="",AD394="Holding")),E394*100,IF(AND(B394="Own Shares",P394="Open"),F394,""))</x:f>
      </x:c>
      <x:c r="AF394" s="12" t="str">
        <x:f>IF(AND(P394="Assigned",OR(AD394="",AD394="Holding")),C394,IF(AND(B394="Own Shares",P394="Open"),G394,""))</x:f>
      </x:c>
      <x:c r="AG394" s="12" t="str">
        <x:f>IF(AND(B394="Own Shares",P394="Sold",S394&lt;&gt;""),(S394-G394)*F394-J394-K394,IF(AND(P394="Assigned",AD394="Sold",S394&lt;&gt;""),(S394-C394)*E394*100,""))</x:f>
      </x:c>
    </x:row>
    <x:row r="395">
      <x:c r="A395" s="11" t="n"/>
      <x:c r="B395" s="11" t="n"/>
      <x:c r="C395" s="12" t="n"/>
      <x:c r="D395" s="12" t="n"/>
      <x:c r="E395" s="11" t="n"/>
      <x:c r="F395" s="11" t="n"/>
      <x:c r="G395" s="12" t="n"/>
      <x:c r="H395" s="13" t="n"/>
      <x:c r="I395" s="13" t="n"/>
      <x:c r="J395" s="12" t="n"/>
      <x:c r="K395" s="12" t="n"/>
      <x:c r="L395" s="11" t="n"/>
      <x:c r="M395" s="12" t="n"/>
      <x:c r="N395" s="11" t="n"/>
      <x:c r="O395" s="12" t="n"/>
      <x:c r="P395" s="11" t="n"/>
      <x:c r="Q395" s="13" t="n"/>
      <x:c r="R395" s="12" t="n"/>
      <x:c r="S395" s="12" t="n"/>
      <x:c r="T395" s="11" t="n"/>
      <x:c r="U395" s="11" t="n"/>
      <x:c r="V395" s="12" t="str">
        <x:f>IF(OR(B395="Sell Cash-Secured Put",B395="Sell Covered Call"),D395*100*E395,"")</x:f>
      </x:c>
      <x:c r="W395" s="12" t="str">
        <x:f>IF(AND(B395="Sell Cash-Secured Put",P395="Open"),C395*100*E395,"")</x:f>
      </x:c>
      <x:c r="X395" s="14" t="str">
        <x:f>IF(AND(B395="Sell Cash-Secured Put",M395&lt;&gt;""),(M395-C395)/M395,"")</x:f>
      </x:c>
      <x:c r="Y395" s="12" t="str">
        <x:f>IF(B395="Sell Cash-Secured Put",C395-D395,IF(B395="Sell Covered Call",C395+D395,""))</x:f>
      </x:c>
      <x:c r="Z395" s="12" t="str">
        <x:f>IF(OR(P395&lt;&gt;"Open",O395=""),"",IF(B395="Sell Cash-Secured Put",MAX(C395-O395,0)*100*E395,IF(B395="Sell Covered Call",MAX(O395-C395,0)*100*E395,"")))</x:f>
      </x:c>
      <x:c r="AA395" s="12" t="str">
        <x:f>IF(P395&lt;&gt;"Open","",IF(OR(B395="Sell Cash-Secured Put",B395="Sell Covered Call"),V395-Z395-J395-K395,""))</x:f>
      </x:c>
      <x:c r="AB395" s="12" t="n">
        <x:f>IF(P395="Buy to Close",(D395-R395)*100*E395-J395-K395,IF(OR(P395="Assigned",P395="Expired Worthless",P395="Called Away"),V395-J395-K395,0))</x:f>
        <x:v>0</x:v>
      </x:c>
      <x:c r="AC395" s="12" t="str">
        <x:f>IF(AND(P395="Assigned",OR(AD395="",AD395="Holding"),O395&lt;&gt;""),(O395-C395)*100*E395,IF(AND(B395="Own Shares",P395="Open",O395&lt;&gt;""),(O395-G395)*F395,""))</x:f>
      </x:c>
      <x:c r="AD395" s="11" t="n"/>
      <x:c r="AE395" s="11" t="str">
        <x:f>IF(AND(P395="Assigned",OR(AD395="",AD395="Holding")),E395*100,IF(AND(B395="Own Shares",P395="Open"),F395,""))</x:f>
      </x:c>
      <x:c r="AF395" s="12" t="str">
        <x:f>IF(AND(P395="Assigned",OR(AD395="",AD395="Holding")),C395,IF(AND(B395="Own Shares",P395="Open"),G395,""))</x:f>
      </x:c>
      <x:c r="AG395" s="12" t="str">
        <x:f>IF(AND(B395="Own Shares",P395="Sold",S395&lt;&gt;""),(S395-G395)*F395-J395-K395,IF(AND(P395="Assigned",AD395="Sold",S395&lt;&gt;""),(S395-C395)*E395*100,""))</x:f>
      </x:c>
    </x:row>
    <x:row r="396">
      <x:c r="A396" s="11" t="n"/>
      <x:c r="B396" s="11" t="n"/>
      <x:c r="C396" s="12" t="n"/>
      <x:c r="D396" s="12" t="n"/>
      <x:c r="E396" s="11" t="n"/>
      <x:c r="F396" s="11" t="n"/>
      <x:c r="G396" s="12" t="n"/>
      <x:c r="H396" s="13" t="n"/>
      <x:c r="I396" s="13" t="n"/>
      <x:c r="J396" s="12" t="n"/>
      <x:c r="K396" s="12" t="n"/>
      <x:c r="L396" s="11" t="n"/>
      <x:c r="M396" s="12" t="n"/>
      <x:c r="N396" s="11" t="n"/>
      <x:c r="O396" s="12" t="n"/>
      <x:c r="P396" s="11" t="n"/>
      <x:c r="Q396" s="13" t="n"/>
      <x:c r="R396" s="12" t="n"/>
      <x:c r="S396" s="12" t="n"/>
      <x:c r="T396" s="11" t="n"/>
      <x:c r="U396" s="11" t="n"/>
      <x:c r="V396" s="12" t="str">
        <x:f>IF(OR(B396="Sell Cash-Secured Put",B396="Sell Covered Call"),D396*100*E396,"")</x:f>
      </x:c>
      <x:c r="W396" s="12" t="str">
        <x:f>IF(AND(B396="Sell Cash-Secured Put",P396="Open"),C396*100*E396,"")</x:f>
      </x:c>
      <x:c r="X396" s="14" t="str">
        <x:f>IF(AND(B396="Sell Cash-Secured Put",M396&lt;&gt;""),(M396-C396)/M396,"")</x:f>
      </x:c>
      <x:c r="Y396" s="12" t="str">
        <x:f>IF(B396="Sell Cash-Secured Put",C396-D396,IF(B396="Sell Covered Call",C396+D396,""))</x:f>
      </x:c>
      <x:c r="Z396" s="12" t="str">
        <x:f>IF(OR(P396&lt;&gt;"Open",O396=""),"",IF(B396="Sell Cash-Secured Put",MAX(C396-O396,0)*100*E396,IF(B396="Sell Covered Call",MAX(O396-C396,0)*100*E396,"")))</x:f>
      </x:c>
      <x:c r="AA396" s="12" t="str">
        <x:f>IF(P396&lt;&gt;"Open","",IF(OR(B396="Sell Cash-Secured Put",B396="Sell Covered Call"),V396-Z396-J396-K396,""))</x:f>
      </x:c>
      <x:c r="AB396" s="12" t="n">
        <x:f>IF(P396="Buy to Close",(D396-R396)*100*E396-J396-K396,IF(OR(P396="Assigned",P396="Expired Worthless",P396="Called Away"),V396-J396-K396,0))</x:f>
        <x:v>0</x:v>
      </x:c>
      <x:c r="AC396" s="12" t="str">
        <x:f>IF(AND(P396="Assigned",OR(AD396="",AD396="Holding"),O396&lt;&gt;""),(O396-C396)*100*E396,IF(AND(B396="Own Shares",P396="Open",O396&lt;&gt;""),(O396-G396)*F396,""))</x:f>
      </x:c>
      <x:c r="AD396" s="11" t="n"/>
      <x:c r="AE396" s="11" t="str">
        <x:f>IF(AND(P396="Assigned",OR(AD396="",AD396="Holding")),E396*100,IF(AND(B396="Own Shares",P396="Open"),F396,""))</x:f>
      </x:c>
      <x:c r="AF396" s="12" t="str">
        <x:f>IF(AND(P396="Assigned",OR(AD396="",AD396="Holding")),C396,IF(AND(B396="Own Shares",P396="Open"),G396,""))</x:f>
      </x:c>
      <x:c r="AG396" s="12" t="str">
        <x:f>IF(AND(B396="Own Shares",P396="Sold",S396&lt;&gt;""),(S396-G396)*F396-J396-K396,IF(AND(P396="Assigned",AD396="Sold",S396&lt;&gt;""),(S396-C396)*E396*100,""))</x:f>
      </x:c>
    </x:row>
    <x:row r="397">
      <x:c r="A397" s="11" t="n"/>
      <x:c r="B397" s="11" t="n"/>
      <x:c r="C397" s="12" t="n"/>
      <x:c r="D397" s="12" t="n"/>
      <x:c r="E397" s="11" t="n"/>
      <x:c r="F397" s="11" t="n"/>
      <x:c r="G397" s="12" t="n"/>
      <x:c r="H397" s="13" t="n"/>
      <x:c r="I397" s="13" t="n"/>
      <x:c r="J397" s="12" t="n"/>
      <x:c r="K397" s="12" t="n"/>
      <x:c r="L397" s="11" t="n"/>
      <x:c r="M397" s="12" t="n"/>
      <x:c r="N397" s="11" t="n"/>
      <x:c r="O397" s="12" t="n"/>
      <x:c r="P397" s="11" t="n"/>
      <x:c r="Q397" s="13" t="n"/>
      <x:c r="R397" s="12" t="n"/>
      <x:c r="S397" s="12" t="n"/>
      <x:c r="T397" s="11" t="n"/>
      <x:c r="U397" s="11" t="n"/>
      <x:c r="V397" s="12" t="str">
        <x:f>IF(OR(B397="Sell Cash-Secured Put",B397="Sell Covered Call"),D397*100*E397,"")</x:f>
      </x:c>
      <x:c r="W397" s="12" t="str">
        <x:f>IF(AND(B397="Sell Cash-Secured Put",P397="Open"),C397*100*E397,"")</x:f>
      </x:c>
      <x:c r="X397" s="14" t="str">
        <x:f>IF(AND(B397="Sell Cash-Secured Put",M397&lt;&gt;""),(M397-C397)/M397,"")</x:f>
      </x:c>
      <x:c r="Y397" s="12" t="str">
        <x:f>IF(B397="Sell Cash-Secured Put",C397-D397,IF(B397="Sell Covered Call",C397+D397,""))</x:f>
      </x:c>
      <x:c r="Z397" s="12" t="str">
        <x:f>IF(OR(P397&lt;&gt;"Open",O397=""),"",IF(B397="Sell Cash-Secured Put",MAX(C397-O397,0)*100*E397,IF(B397="Sell Covered Call",MAX(O397-C397,0)*100*E397,"")))</x:f>
      </x:c>
      <x:c r="AA397" s="12" t="str">
        <x:f>IF(P397&lt;&gt;"Open","",IF(OR(B397="Sell Cash-Secured Put",B397="Sell Covered Call"),V397-Z397-J397-K397,""))</x:f>
      </x:c>
      <x:c r="AB397" s="12" t="n">
        <x:f>IF(P397="Buy to Close",(D397-R397)*100*E397-J397-K397,IF(OR(P397="Assigned",P397="Expired Worthless",P397="Called Away"),V397-J397-K397,0))</x:f>
        <x:v>0</x:v>
      </x:c>
      <x:c r="AC397" s="12" t="str">
        <x:f>IF(AND(P397="Assigned",OR(AD397="",AD397="Holding"),O397&lt;&gt;""),(O397-C397)*100*E397,IF(AND(B397="Own Shares",P397="Open",O397&lt;&gt;""),(O397-G397)*F397,""))</x:f>
      </x:c>
      <x:c r="AD397" s="11" t="n"/>
      <x:c r="AE397" s="11" t="str">
        <x:f>IF(AND(P397="Assigned",OR(AD397="",AD397="Holding")),E397*100,IF(AND(B397="Own Shares",P397="Open"),F397,""))</x:f>
      </x:c>
      <x:c r="AF397" s="12" t="str">
        <x:f>IF(AND(P397="Assigned",OR(AD397="",AD397="Holding")),C397,IF(AND(B397="Own Shares",P397="Open"),G397,""))</x:f>
      </x:c>
      <x:c r="AG397" s="12" t="str">
        <x:f>IF(AND(B397="Own Shares",P397="Sold",S397&lt;&gt;""),(S397-G397)*F397-J397-K397,IF(AND(P397="Assigned",AD397="Sold",S397&lt;&gt;""),(S397-C397)*E397*100,""))</x:f>
      </x:c>
    </x:row>
    <x:row r="398">
      <x:c r="A398" s="11" t="n"/>
      <x:c r="B398" s="11" t="n"/>
      <x:c r="C398" s="12" t="n"/>
      <x:c r="D398" s="12" t="n"/>
      <x:c r="E398" s="11" t="n"/>
      <x:c r="F398" s="11" t="n"/>
      <x:c r="G398" s="12" t="n"/>
      <x:c r="H398" s="13" t="n"/>
      <x:c r="I398" s="13" t="n"/>
      <x:c r="J398" s="12" t="n"/>
      <x:c r="K398" s="12" t="n"/>
      <x:c r="L398" s="11" t="n"/>
      <x:c r="M398" s="12" t="n"/>
      <x:c r="N398" s="11" t="n"/>
      <x:c r="O398" s="12" t="n"/>
      <x:c r="P398" s="11" t="n"/>
      <x:c r="Q398" s="13" t="n"/>
      <x:c r="R398" s="12" t="n"/>
      <x:c r="S398" s="12" t="n"/>
      <x:c r="T398" s="11" t="n"/>
      <x:c r="U398" s="11" t="n"/>
      <x:c r="V398" s="12" t="str">
        <x:f>IF(OR(B398="Sell Cash-Secured Put",B398="Sell Covered Call"),D398*100*E398,"")</x:f>
      </x:c>
      <x:c r="W398" s="12" t="str">
        <x:f>IF(AND(B398="Sell Cash-Secured Put",P398="Open"),C398*100*E398,"")</x:f>
      </x:c>
      <x:c r="X398" s="14" t="str">
        <x:f>IF(AND(B398="Sell Cash-Secured Put",M398&lt;&gt;""),(M398-C398)/M398,"")</x:f>
      </x:c>
      <x:c r="Y398" s="12" t="str">
        <x:f>IF(B398="Sell Cash-Secured Put",C398-D398,IF(B398="Sell Covered Call",C398+D398,""))</x:f>
      </x:c>
      <x:c r="Z398" s="12" t="str">
        <x:f>IF(OR(P398&lt;&gt;"Open",O398=""),"",IF(B398="Sell Cash-Secured Put",MAX(C398-O398,0)*100*E398,IF(B398="Sell Covered Call",MAX(O398-C398,0)*100*E398,"")))</x:f>
      </x:c>
      <x:c r="AA398" s="12" t="str">
        <x:f>IF(P398&lt;&gt;"Open","",IF(OR(B398="Sell Cash-Secured Put",B398="Sell Covered Call"),V398-Z398-J398-K398,""))</x:f>
      </x:c>
      <x:c r="AB398" s="12" t="n">
        <x:f>IF(P398="Buy to Close",(D398-R398)*100*E398-J398-K398,IF(OR(P398="Assigned",P398="Expired Worthless",P398="Called Away"),V398-J398-K398,0))</x:f>
        <x:v>0</x:v>
      </x:c>
      <x:c r="AC398" s="12" t="str">
        <x:f>IF(AND(P398="Assigned",OR(AD398="",AD398="Holding"),O398&lt;&gt;""),(O398-C398)*100*E398,IF(AND(B398="Own Shares",P398="Open",O398&lt;&gt;""),(O398-G398)*F398,""))</x:f>
      </x:c>
      <x:c r="AD398" s="11" t="n"/>
      <x:c r="AE398" s="11" t="str">
        <x:f>IF(AND(P398="Assigned",OR(AD398="",AD398="Holding")),E398*100,IF(AND(B398="Own Shares",P398="Open"),F398,""))</x:f>
      </x:c>
      <x:c r="AF398" s="12" t="str">
        <x:f>IF(AND(P398="Assigned",OR(AD398="",AD398="Holding")),C398,IF(AND(B398="Own Shares",P398="Open"),G398,""))</x:f>
      </x:c>
      <x:c r="AG398" s="12" t="str">
        <x:f>IF(AND(B398="Own Shares",P398="Sold",S398&lt;&gt;""),(S398-G398)*F398-J398-K398,IF(AND(P398="Assigned",AD398="Sold",S398&lt;&gt;""),(S398-C398)*E398*100,""))</x:f>
      </x:c>
    </x:row>
    <x:row r="399">
      <x:c r="A399" s="11" t="n"/>
      <x:c r="B399" s="11" t="n"/>
      <x:c r="C399" s="12" t="n"/>
      <x:c r="D399" s="12" t="n"/>
      <x:c r="E399" s="11" t="n"/>
      <x:c r="F399" s="11" t="n"/>
      <x:c r="G399" s="12" t="n"/>
      <x:c r="H399" s="13" t="n"/>
      <x:c r="I399" s="13" t="n"/>
      <x:c r="J399" s="12" t="n"/>
      <x:c r="K399" s="12" t="n"/>
      <x:c r="L399" s="11" t="n"/>
      <x:c r="M399" s="12" t="n"/>
      <x:c r="N399" s="11" t="n"/>
      <x:c r="O399" s="12" t="n"/>
      <x:c r="P399" s="11" t="n"/>
      <x:c r="Q399" s="13" t="n"/>
      <x:c r="R399" s="12" t="n"/>
      <x:c r="S399" s="12" t="n"/>
      <x:c r="T399" s="11" t="n"/>
      <x:c r="U399" s="11" t="n"/>
      <x:c r="V399" s="12" t="str">
        <x:f>IF(OR(B399="Sell Cash-Secured Put",B399="Sell Covered Call"),D399*100*E399,"")</x:f>
      </x:c>
      <x:c r="W399" s="12" t="str">
        <x:f>IF(AND(B399="Sell Cash-Secured Put",P399="Open"),C399*100*E399,"")</x:f>
      </x:c>
      <x:c r="X399" s="14" t="str">
        <x:f>IF(AND(B399="Sell Cash-Secured Put",M399&lt;&gt;""),(M399-C399)/M399,"")</x:f>
      </x:c>
      <x:c r="Y399" s="12" t="str">
        <x:f>IF(B399="Sell Cash-Secured Put",C399-D399,IF(B399="Sell Covered Call",C399+D399,""))</x:f>
      </x:c>
      <x:c r="Z399" s="12" t="str">
        <x:f>IF(OR(P399&lt;&gt;"Open",O399=""),"",IF(B399="Sell Cash-Secured Put",MAX(C399-O399,0)*100*E399,IF(B399="Sell Covered Call",MAX(O399-C399,0)*100*E399,"")))</x:f>
      </x:c>
      <x:c r="AA399" s="12" t="str">
        <x:f>IF(P399&lt;&gt;"Open","",IF(OR(B399="Sell Cash-Secured Put",B399="Sell Covered Call"),V399-Z399-J399-K399,""))</x:f>
      </x:c>
      <x:c r="AB399" s="12" t="n">
        <x:f>IF(P399="Buy to Close",(D399-R399)*100*E399-J399-K399,IF(OR(P399="Assigned",P399="Expired Worthless",P399="Called Away"),V399-J399-K399,0))</x:f>
        <x:v>0</x:v>
      </x:c>
      <x:c r="AC399" s="12" t="str">
        <x:f>IF(AND(P399="Assigned",OR(AD399="",AD399="Holding"),O399&lt;&gt;""),(O399-C399)*100*E399,IF(AND(B399="Own Shares",P399="Open",O399&lt;&gt;""),(O399-G399)*F399,""))</x:f>
      </x:c>
      <x:c r="AD399" s="11" t="n"/>
      <x:c r="AE399" s="11" t="str">
        <x:f>IF(AND(P399="Assigned",OR(AD399="",AD399="Holding")),E399*100,IF(AND(B399="Own Shares",P399="Open"),F399,""))</x:f>
      </x:c>
      <x:c r="AF399" s="12" t="str">
        <x:f>IF(AND(P399="Assigned",OR(AD399="",AD399="Holding")),C399,IF(AND(B399="Own Shares",P399="Open"),G399,""))</x:f>
      </x:c>
      <x:c r="AG399" s="12" t="str">
        <x:f>IF(AND(B399="Own Shares",P399="Sold",S399&lt;&gt;""),(S399-G399)*F399-J399-K399,IF(AND(P399="Assigned",AD399="Sold",S399&lt;&gt;""),(S399-C399)*E399*100,""))</x:f>
      </x:c>
    </x:row>
    <x:row r="400">
      <x:c r="A400" s="11" t="n"/>
      <x:c r="B400" s="11" t="n"/>
      <x:c r="C400" s="12" t="n"/>
      <x:c r="D400" s="12" t="n"/>
      <x:c r="E400" s="11" t="n"/>
      <x:c r="F400" s="11" t="n"/>
      <x:c r="G400" s="12" t="n"/>
      <x:c r="H400" s="13" t="n"/>
      <x:c r="I400" s="13" t="n"/>
      <x:c r="J400" s="12" t="n"/>
      <x:c r="K400" s="12" t="n"/>
      <x:c r="L400" s="11" t="n"/>
      <x:c r="M400" s="12" t="n"/>
      <x:c r="N400" s="11" t="n"/>
      <x:c r="O400" s="12" t="n"/>
      <x:c r="P400" s="11" t="n"/>
      <x:c r="Q400" s="13" t="n"/>
      <x:c r="R400" s="12" t="n"/>
      <x:c r="S400" s="12" t="n"/>
      <x:c r="T400" s="11" t="n"/>
      <x:c r="U400" s="11" t="n"/>
      <x:c r="V400" s="12" t="str">
        <x:f>IF(OR(B400="Sell Cash-Secured Put",B400="Sell Covered Call"),D400*100*E400,"")</x:f>
      </x:c>
      <x:c r="W400" s="12" t="str">
        <x:f>IF(AND(B400="Sell Cash-Secured Put",P400="Open"),C400*100*E400,"")</x:f>
      </x:c>
      <x:c r="X400" s="14" t="str">
        <x:f>IF(AND(B400="Sell Cash-Secured Put",M400&lt;&gt;""),(M400-C400)/M400,"")</x:f>
      </x:c>
      <x:c r="Y400" s="12" t="str">
        <x:f>IF(B400="Sell Cash-Secured Put",C400-D400,IF(B400="Sell Covered Call",C400+D400,""))</x:f>
      </x:c>
      <x:c r="Z400" s="12" t="str">
        <x:f>IF(OR(P400&lt;&gt;"Open",O400=""),"",IF(B400="Sell Cash-Secured Put",MAX(C400-O400,0)*100*E400,IF(B400="Sell Covered Call",MAX(O400-C400,0)*100*E400,"")))</x:f>
      </x:c>
      <x:c r="AA400" s="12" t="str">
        <x:f>IF(P400&lt;&gt;"Open","",IF(OR(B400="Sell Cash-Secured Put",B400="Sell Covered Call"),V400-Z400-J400-K400,""))</x:f>
      </x:c>
      <x:c r="AB400" s="12" t="n">
        <x:f>IF(P400="Buy to Close",(D400-R400)*100*E400-J400-K400,IF(OR(P400="Assigned",P400="Expired Worthless",P400="Called Away"),V400-J400-K400,0))</x:f>
        <x:v>0</x:v>
      </x:c>
      <x:c r="AC400" s="12" t="str">
        <x:f>IF(AND(P400="Assigned",OR(AD400="",AD400="Holding"),O400&lt;&gt;""),(O400-C400)*100*E400,IF(AND(B400="Own Shares",P400="Open",O400&lt;&gt;""),(O400-G400)*F400,""))</x:f>
      </x:c>
      <x:c r="AD400" s="11" t="n"/>
      <x:c r="AE400" s="11" t="str">
        <x:f>IF(AND(P400="Assigned",OR(AD400="",AD400="Holding")),E400*100,IF(AND(B400="Own Shares",P400="Open"),F400,""))</x:f>
      </x:c>
      <x:c r="AF400" s="12" t="str">
        <x:f>IF(AND(P400="Assigned",OR(AD400="",AD400="Holding")),C400,IF(AND(B400="Own Shares",P400="Open"),G400,""))</x:f>
      </x:c>
      <x:c r="AG400" s="12" t="str">
        <x:f>IF(AND(B400="Own Shares",P400="Sold",S400&lt;&gt;""),(S400-G400)*F400-J400-K400,IF(AND(P400="Assigned",AD400="Sold",S400&lt;&gt;""),(S400-C400)*E400*100,""))</x:f>
      </x:c>
    </x:row>
    <x:row r="401">
      <x:c r="A401" s="11" t="n"/>
      <x:c r="B401" s="11" t="n"/>
      <x:c r="C401" s="12" t="n"/>
      <x:c r="D401" s="12" t="n"/>
      <x:c r="E401" s="11" t="n"/>
      <x:c r="F401" s="11" t="n"/>
      <x:c r="G401" s="12" t="n"/>
      <x:c r="H401" s="13" t="n"/>
      <x:c r="I401" s="13" t="n"/>
      <x:c r="J401" s="12" t="n"/>
      <x:c r="K401" s="12" t="n"/>
      <x:c r="L401" s="11" t="n"/>
      <x:c r="M401" s="12" t="n"/>
      <x:c r="N401" s="11" t="n"/>
      <x:c r="O401" s="12" t="n"/>
      <x:c r="P401" s="11" t="n"/>
      <x:c r="Q401" s="13" t="n"/>
      <x:c r="R401" s="12" t="n"/>
      <x:c r="S401" s="12" t="n"/>
      <x:c r="T401" s="11" t="n"/>
      <x:c r="U401" s="11" t="n"/>
      <x:c r="V401" s="12" t="str">
        <x:f>IF(OR(B401="Sell Cash-Secured Put",B401="Sell Covered Call"),D401*100*E401,"")</x:f>
      </x:c>
      <x:c r="W401" s="12" t="str">
        <x:f>IF(AND(B401="Sell Cash-Secured Put",P401="Open"),C401*100*E401,"")</x:f>
      </x:c>
      <x:c r="X401" s="14" t="str">
        <x:f>IF(AND(B401="Sell Cash-Secured Put",M401&lt;&gt;""),(M401-C401)/M401,"")</x:f>
      </x:c>
      <x:c r="Y401" s="12" t="str">
        <x:f>IF(B401="Sell Cash-Secured Put",C401-D401,IF(B401="Sell Covered Call",C401+D401,""))</x:f>
      </x:c>
      <x:c r="Z401" s="12" t="str">
        <x:f>IF(OR(P401&lt;&gt;"Open",O401=""),"",IF(B401="Sell Cash-Secured Put",MAX(C401-O401,0)*100*E401,IF(B401="Sell Covered Call",MAX(O401-C401,0)*100*E401,"")))</x:f>
      </x:c>
      <x:c r="AA401" s="12" t="str">
        <x:f>IF(P401&lt;&gt;"Open","",IF(OR(B401="Sell Cash-Secured Put",B401="Sell Covered Call"),V401-Z401-J401-K401,""))</x:f>
      </x:c>
      <x:c r="AB401" s="12" t="n">
        <x:f>IF(P401="Buy to Close",(D401-R401)*100*E401-J401-K401,IF(OR(P401="Assigned",P401="Expired Worthless",P401="Called Away"),V401-J401-K401,0))</x:f>
        <x:v>0</x:v>
      </x:c>
      <x:c r="AC401" s="12" t="str">
        <x:f>IF(AND(P401="Assigned",OR(AD401="",AD401="Holding"),O401&lt;&gt;""),(O401-C401)*100*E401,IF(AND(B401="Own Shares",P401="Open",O401&lt;&gt;""),(O401-G401)*F401,""))</x:f>
      </x:c>
      <x:c r="AD401" s="11" t="n"/>
      <x:c r="AE401" s="11" t="str">
        <x:f>IF(AND(P401="Assigned",OR(AD401="",AD401="Holding")),E401*100,IF(AND(B401="Own Shares",P401="Open"),F401,""))</x:f>
      </x:c>
      <x:c r="AF401" s="12" t="str">
        <x:f>IF(AND(P401="Assigned",OR(AD401="",AD401="Holding")),C401,IF(AND(B401="Own Shares",P401="Open"),G401,""))</x:f>
      </x:c>
      <x:c r="AG401" s="12" t="str">
        <x:f>IF(AND(B401="Own Shares",P401="Sold",S401&lt;&gt;""),(S401-G401)*F401-J401-K401,IF(AND(P401="Assigned",AD401="Sold",S401&lt;&gt;""),(S401-C401)*E401*100,""))</x:f>
      </x:c>
    </x:row>
    <x:row r="402">
      <x:c r="A402" s="11" t="n"/>
      <x:c r="B402" s="11" t="n"/>
      <x:c r="C402" s="12" t="n"/>
      <x:c r="D402" s="12" t="n"/>
      <x:c r="E402" s="11" t="n"/>
      <x:c r="F402" s="11" t="n"/>
      <x:c r="G402" s="12" t="n"/>
      <x:c r="H402" s="13" t="n"/>
      <x:c r="I402" s="13" t="n"/>
      <x:c r="J402" s="12" t="n"/>
      <x:c r="K402" s="12" t="n"/>
      <x:c r="L402" s="11" t="n"/>
      <x:c r="M402" s="12" t="n"/>
      <x:c r="N402" s="11" t="n"/>
      <x:c r="O402" s="12" t="n"/>
      <x:c r="P402" s="11" t="n"/>
      <x:c r="Q402" s="13" t="n"/>
      <x:c r="R402" s="12" t="n"/>
      <x:c r="S402" s="12" t="n"/>
      <x:c r="T402" s="11" t="n"/>
      <x:c r="U402" s="11" t="n"/>
      <x:c r="V402" s="12" t="str">
        <x:f>IF(OR(B402="Sell Cash-Secured Put",B402="Sell Covered Call"),D402*100*E402,"")</x:f>
      </x:c>
      <x:c r="W402" s="12" t="str">
        <x:f>IF(AND(B402="Sell Cash-Secured Put",P402="Open"),C402*100*E402,"")</x:f>
      </x:c>
      <x:c r="X402" s="14" t="str">
        <x:f>IF(AND(B402="Sell Cash-Secured Put",M402&lt;&gt;""),(M402-C402)/M402,"")</x:f>
      </x:c>
      <x:c r="Y402" s="12" t="str">
        <x:f>IF(B402="Sell Cash-Secured Put",C402-D402,IF(B402="Sell Covered Call",C402+D402,""))</x:f>
      </x:c>
      <x:c r="Z402" s="12" t="str">
        <x:f>IF(OR(P402&lt;&gt;"Open",O402=""),"",IF(B402="Sell Cash-Secured Put",MAX(C402-O402,0)*100*E402,IF(B402="Sell Covered Call",MAX(O402-C402,0)*100*E402,"")))</x:f>
      </x:c>
      <x:c r="AA402" s="12" t="str">
        <x:f>IF(P402&lt;&gt;"Open","",IF(OR(B402="Sell Cash-Secured Put",B402="Sell Covered Call"),V402-Z402-J402-K402,""))</x:f>
      </x:c>
      <x:c r="AB402" s="12" t="n">
        <x:f>IF(P402="Buy to Close",(D402-R402)*100*E402-J402-K402,IF(OR(P402="Assigned",P402="Expired Worthless",P402="Called Away"),V402-J402-K402,0))</x:f>
        <x:v>0</x:v>
      </x:c>
      <x:c r="AC402" s="12" t="str">
        <x:f>IF(AND(P402="Assigned",OR(AD402="",AD402="Holding"),O402&lt;&gt;""),(O402-C402)*100*E402,IF(AND(B402="Own Shares",P402="Open",O402&lt;&gt;""),(O402-G402)*F402,""))</x:f>
      </x:c>
      <x:c r="AD402" s="11" t="n"/>
      <x:c r="AE402" s="11" t="str">
        <x:f>IF(AND(P402="Assigned",OR(AD402="",AD402="Holding")),E402*100,IF(AND(B402="Own Shares",P402="Open"),F402,""))</x:f>
      </x:c>
      <x:c r="AF402" s="12" t="str">
        <x:f>IF(AND(P402="Assigned",OR(AD402="",AD402="Holding")),C402,IF(AND(B402="Own Shares",P402="Open"),G402,""))</x:f>
      </x:c>
      <x:c r="AG402" s="12" t="str">
        <x:f>IF(AND(B402="Own Shares",P402="Sold",S402&lt;&gt;""),(S402-G402)*F402-J402-K402,IF(AND(P402="Assigned",AD402="Sold",S402&lt;&gt;""),(S402-C402)*E402*100,""))</x:f>
      </x:c>
    </x:row>
    <x:row r="403">
      <x:c r="A403" s="11" t="n"/>
      <x:c r="B403" s="11" t="n"/>
      <x:c r="C403" s="12" t="n"/>
      <x:c r="D403" s="12" t="n"/>
      <x:c r="E403" s="11" t="n"/>
      <x:c r="F403" s="11" t="n"/>
      <x:c r="G403" s="12" t="n"/>
      <x:c r="H403" s="13" t="n"/>
      <x:c r="I403" s="13" t="n"/>
      <x:c r="J403" s="12" t="n"/>
      <x:c r="K403" s="12" t="n"/>
      <x:c r="L403" s="11" t="n"/>
      <x:c r="M403" s="12" t="n"/>
      <x:c r="N403" s="11" t="n"/>
      <x:c r="O403" s="12" t="n"/>
      <x:c r="P403" s="11" t="n"/>
      <x:c r="Q403" s="13" t="n"/>
      <x:c r="R403" s="12" t="n"/>
      <x:c r="S403" s="12" t="n"/>
      <x:c r="T403" s="11" t="n"/>
      <x:c r="U403" s="11" t="n"/>
      <x:c r="V403" s="12" t="str">
        <x:f>IF(OR(B403="Sell Cash-Secured Put",B403="Sell Covered Call"),D403*100*E403,"")</x:f>
      </x:c>
      <x:c r="W403" s="12" t="str">
        <x:f>IF(AND(B403="Sell Cash-Secured Put",P403="Open"),C403*100*E403,"")</x:f>
      </x:c>
      <x:c r="X403" s="14" t="str">
        <x:f>IF(AND(B403="Sell Cash-Secured Put",M403&lt;&gt;""),(M403-C403)/M403,"")</x:f>
      </x:c>
      <x:c r="Y403" s="12" t="str">
        <x:f>IF(B403="Sell Cash-Secured Put",C403-D403,IF(B403="Sell Covered Call",C403+D403,""))</x:f>
      </x:c>
      <x:c r="Z403" s="12" t="str">
        <x:f>IF(OR(P403&lt;&gt;"Open",O403=""),"",IF(B403="Sell Cash-Secured Put",MAX(C403-O403,0)*100*E403,IF(B403="Sell Covered Call",MAX(O403-C403,0)*100*E403,"")))</x:f>
      </x:c>
      <x:c r="AA403" s="12" t="str">
        <x:f>IF(P403&lt;&gt;"Open","",IF(OR(B403="Sell Cash-Secured Put",B403="Sell Covered Call"),V403-Z403-J403-K403,""))</x:f>
      </x:c>
      <x:c r="AB403" s="12" t="n">
        <x:f>IF(P403="Buy to Close",(D403-R403)*100*E403-J403-K403,IF(OR(P403="Assigned",P403="Expired Worthless",P403="Called Away"),V403-J403-K403,0))</x:f>
        <x:v>0</x:v>
      </x:c>
      <x:c r="AC403" s="12" t="str">
        <x:f>IF(AND(P403="Assigned",OR(AD403="",AD403="Holding"),O403&lt;&gt;""),(O403-C403)*100*E403,IF(AND(B403="Own Shares",P403="Open",O403&lt;&gt;""),(O403-G403)*F403,""))</x:f>
      </x:c>
      <x:c r="AD403" s="11" t="n"/>
      <x:c r="AE403" s="11" t="str">
        <x:f>IF(AND(P403="Assigned",OR(AD403="",AD403="Holding")),E403*100,IF(AND(B403="Own Shares",P403="Open"),F403,""))</x:f>
      </x:c>
      <x:c r="AF403" s="12" t="str">
        <x:f>IF(AND(P403="Assigned",OR(AD403="",AD403="Holding")),C403,IF(AND(B403="Own Shares",P403="Open"),G403,""))</x:f>
      </x:c>
      <x:c r="AG403" s="12" t="str">
        <x:f>IF(AND(B403="Own Shares",P403="Sold",S403&lt;&gt;""),(S403-G403)*F403-J403-K403,IF(AND(P403="Assigned",AD403="Sold",S403&lt;&gt;""),(S403-C403)*E403*100,""))</x:f>
      </x:c>
    </x:row>
    <x:row r="404">
      <x:c r="A404" s="11" t="n"/>
      <x:c r="B404" s="11" t="n"/>
      <x:c r="C404" s="12" t="n"/>
      <x:c r="D404" s="12" t="n"/>
      <x:c r="E404" s="11" t="n"/>
      <x:c r="F404" s="11" t="n"/>
      <x:c r="G404" s="12" t="n"/>
      <x:c r="H404" s="13" t="n"/>
      <x:c r="I404" s="13" t="n"/>
      <x:c r="J404" s="12" t="n"/>
      <x:c r="K404" s="12" t="n"/>
      <x:c r="L404" s="11" t="n"/>
      <x:c r="M404" s="12" t="n"/>
      <x:c r="N404" s="11" t="n"/>
      <x:c r="O404" s="12" t="n"/>
      <x:c r="P404" s="11" t="n"/>
      <x:c r="Q404" s="13" t="n"/>
      <x:c r="R404" s="12" t="n"/>
      <x:c r="S404" s="12" t="n"/>
      <x:c r="T404" s="11" t="n"/>
      <x:c r="U404" s="11" t="n"/>
      <x:c r="V404" s="12" t="str">
        <x:f>IF(OR(B404="Sell Cash-Secured Put",B404="Sell Covered Call"),D404*100*E404,"")</x:f>
      </x:c>
      <x:c r="W404" s="12" t="str">
        <x:f>IF(AND(B404="Sell Cash-Secured Put",P404="Open"),C404*100*E404,"")</x:f>
      </x:c>
      <x:c r="X404" s="14" t="str">
        <x:f>IF(AND(B404="Sell Cash-Secured Put",M404&lt;&gt;""),(M404-C404)/M404,"")</x:f>
      </x:c>
      <x:c r="Y404" s="12" t="str">
        <x:f>IF(B404="Sell Cash-Secured Put",C404-D404,IF(B404="Sell Covered Call",C404+D404,""))</x:f>
      </x:c>
      <x:c r="Z404" s="12" t="str">
        <x:f>IF(OR(P404&lt;&gt;"Open",O404=""),"",IF(B404="Sell Cash-Secured Put",MAX(C404-O404,0)*100*E404,IF(B404="Sell Covered Call",MAX(O404-C404,0)*100*E404,"")))</x:f>
      </x:c>
      <x:c r="AA404" s="12" t="str">
        <x:f>IF(P404&lt;&gt;"Open","",IF(OR(B404="Sell Cash-Secured Put",B404="Sell Covered Call"),V404-Z404-J404-K404,""))</x:f>
      </x:c>
      <x:c r="AB404" s="12" t="n">
        <x:f>IF(P404="Buy to Close",(D404-R404)*100*E404-J404-K404,IF(OR(P404="Assigned",P404="Expired Worthless",P404="Called Away"),V404-J404-K404,0))</x:f>
        <x:v>0</x:v>
      </x:c>
      <x:c r="AC404" s="12" t="str">
        <x:f>IF(AND(P404="Assigned",OR(AD404="",AD404="Holding"),O404&lt;&gt;""),(O404-C404)*100*E404,IF(AND(B404="Own Shares",P404="Open",O404&lt;&gt;""),(O404-G404)*F404,""))</x:f>
      </x:c>
      <x:c r="AD404" s="11" t="n"/>
      <x:c r="AE404" s="11" t="str">
        <x:f>IF(AND(P404="Assigned",OR(AD404="",AD404="Holding")),E404*100,IF(AND(B404="Own Shares",P404="Open"),F404,""))</x:f>
      </x:c>
      <x:c r="AF404" s="12" t="str">
        <x:f>IF(AND(P404="Assigned",OR(AD404="",AD404="Holding")),C404,IF(AND(B404="Own Shares",P404="Open"),G404,""))</x:f>
      </x:c>
      <x:c r="AG404" s="12" t="str">
        <x:f>IF(AND(B404="Own Shares",P404="Sold",S404&lt;&gt;""),(S404-G404)*F404-J404-K404,IF(AND(P404="Assigned",AD404="Sold",S404&lt;&gt;""),(S404-C404)*E404*100,""))</x:f>
      </x:c>
    </x:row>
    <x:row r="405">
      <x:c r="A405" s="11" t="n"/>
      <x:c r="B405" s="11" t="n"/>
      <x:c r="C405" s="12" t="n"/>
      <x:c r="D405" s="12" t="n"/>
      <x:c r="E405" s="11" t="n"/>
      <x:c r="F405" s="11" t="n"/>
      <x:c r="G405" s="12" t="n"/>
      <x:c r="H405" s="13" t="n"/>
      <x:c r="I405" s="13" t="n"/>
      <x:c r="J405" s="12" t="n"/>
      <x:c r="K405" s="12" t="n"/>
      <x:c r="L405" s="11" t="n"/>
      <x:c r="M405" s="12" t="n"/>
      <x:c r="N405" s="11" t="n"/>
      <x:c r="O405" s="12" t="n"/>
      <x:c r="P405" s="11" t="n"/>
      <x:c r="Q405" s="13" t="n"/>
      <x:c r="R405" s="12" t="n"/>
      <x:c r="S405" s="12" t="n"/>
      <x:c r="T405" s="11" t="n"/>
      <x:c r="U405" s="11" t="n"/>
      <x:c r="V405" s="12" t="str">
        <x:f>IF(OR(B405="Sell Cash-Secured Put",B405="Sell Covered Call"),D405*100*E405,"")</x:f>
      </x:c>
      <x:c r="W405" s="12" t="str">
        <x:f>IF(AND(B405="Sell Cash-Secured Put",P405="Open"),C405*100*E405,"")</x:f>
      </x:c>
      <x:c r="X405" s="14" t="str">
        <x:f>IF(AND(B405="Sell Cash-Secured Put",M405&lt;&gt;""),(M405-C405)/M405,"")</x:f>
      </x:c>
      <x:c r="Y405" s="12" t="str">
        <x:f>IF(B405="Sell Cash-Secured Put",C405-D405,IF(B405="Sell Covered Call",C405+D405,""))</x:f>
      </x:c>
      <x:c r="Z405" s="12" t="str">
        <x:f>IF(OR(P405&lt;&gt;"Open",O405=""),"",IF(B405="Sell Cash-Secured Put",MAX(C405-O405,0)*100*E405,IF(B405="Sell Covered Call",MAX(O405-C405,0)*100*E405,"")))</x:f>
      </x:c>
      <x:c r="AA405" s="12" t="str">
        <x:f>IF(P405&lt;&gt;"Open","",IF(OR(B405="Sell Cash-Secured Put",B405="Sell Covered Call"),V405-Z405-J405-K405,""))</x:f>
      </x:c>
      <x:c r="AB405" s="12" t="n">
        <x:f>IF(P405="Buy to Close",(D405-R405)*100*E405-J405-K405,IF(OR(P405="Assigned",P405="Expired Worthless",P405="Called Away"),V405-J405-K405,0))</x:f>
        <x:v>0</x:v>
      </x:c>
      <x:c r="AC405" s="12" t="str">
        <x:f>IF(AND(P405="Assigned",OR(AD405="",AD405="Holding"),O405&lt;&gt;""),(O405-C405)*100*E405,IF(AND(B405="Own Shares",P405="Open",O405&lt;&gt;""),(O405-G405)*F405,""))</x:f>
      </x:c>
      <x:c r="AD405" s="11" t="n"/>
      <x:c r="AE405" s="11" t="str">
        <x:f>IF(AND(P405="Assigned",OR(AD405="",AD405="Holding")),E405*100,IF(AND(B405="Own Shares",P405="Open"),F405,""))</x:f>
      </x:c>
      <x:c r="AF405" s="12" t="str">
        <x:f>IF(AND(P405="Assigned",OR(AD405="",AD405="Holding")),C405,IF(AND(B405="Own Shares",P405="Open"),G405,""))</x:f>
      </x:c>
      <x:c r="AG405" s="12" t="str">
        <x:f>IF(AND(B405="Own Shares",P405="Sold",S405&lt;&gt;""),(S405-G405)*F405-J405-K405,IF(AND(P405="Assigned",AD405="Sold",S405&lt;&gt;""),(S405-C405)*E405*100,""))</x:f>
      </x:c>
    </x:row>
    <x:row r="406">
      <x:c r="A406" s="11" t="n"/>
      <x:c r="B406" s="11" t="n"/>
      <x:c r="C406" s="12" t="n"/>
      <x:c r="D406" s="12" t="n"/>
      <x:c r="E406" s="11" t="n"/>
      <x:c r="F406" s="11" t="n"/>
      <x:c r="G406" s="12" t="n"/>
      <x:c r="H406" s="13" t="n"/>
      <x:c r="I406" s="13" t="n"/>
      <x:c r="J406" s="12" t="n"/>
      <x:c r="K406" s="12" t="n"/>
      <x:c r="L406" s="11" t="n"/>
      <x:c r="M406" s="12" t="n"/>
      <x:c r="N406" s="11" t="n"/>
      <x:c r="O406" s="12" t="n"/>
      <x:c r="P406" s="11" t="n"/>
      <x:c r="Q406" s="13" t="n"/>
      <x:c r="R406" s="12" t="n"/>
      <x:c r="S406" s="12" t="n"/>
      <x:c r="T406" s="11" t="n"/>
      <x:c r="U406" s="11" t="n"/>
      <x:c r="V406" s="12" t="str">
        <x:f>IF(OR(B406="Sell Cash-Secured Put",B406="Sell Covered Call"),D406*100*E406,"")</x:f>
      </x:c>
      <x:c r="W406" s="12" t="str">
        <x:f>IF(AND(B406="Sell Cash-Secured Put",P406="Open"),C406*100*E406,"")</x:f>
      </x:c>
      <x:c r="X406" s="14" t="str">
        <x:f>IF(AND(B406="Sell Cash-Secured Put",M406&lt;&gt;""),(M406-C406)/M406,"")</x:f>
      </x:c>
      <x:c r="Y406" s="12" t="str">
        <x:f>IF(B406="Sell Cash-Secured Put",C406-D406,IF(B406="Sell Covered Call",C406+D406,""))</x:f>
      </x:c>
      <x:c r="Z406" s="12" t="str">
        <x:f>IF(OR(P406&lt;&gt;"Open",O406=""),"",IF(B406="Sell Cash-Secured Put",MAX(C406-O406,0)*100*E406,IF(B406="Sell Covered Call",MAX(O406-C406,0)*100*E406,"")))</x:f>
      </x:c>
      <x:c r="AA406" s="12" t="str">
        <x:f>IF(P406&lt;&gt;"Open","",IF(OR(B406="Sell Cash-Secured Put",B406="Sell Covered Call"),V406-Z406-J406-K406,""))</x:f>
      </x:c>
      <x:c r="AB406" s="12" t="n">
        <x:f>IF(P406="Buy to Close",(D406-R406)*100*E406-J406-K406,IF(OR(P406="Assigned",P406="Expired Worthless",P406="Called Away"),V406-J406-K406,0))</x:f>
        <x:v>0</x:v>
      </x:c>
      <x:c r="AC406" s="12" t="str">
        <x:f>IF(AND(P406="Assigned",OR(AD406="",AD406="Holding"),O406&lt;&gt;""),(O406-C406)*100*E406,IF(AND(B406="Own Shares",P406="Open",O406&lt;&gt;""),(O406-G406)*F406,""))</x:f>
      </x:c>
      <x:c r="AD406" s="11" t="n"/>
      <x:c r="AE406" s="11" t="str">
        <x:f>IF(AND(P406="Assigned",OR(AD406="",AD406="Holding")),E406*100,IF(AND(B406="Own Shares",P406="Open"),F406,""))</x:f>
      </x:c>
      <x:c r="AF406" s="12" t="str">
        <x:f>IF(AND(P406="Assigned",OR(AD406="",AD406="Holding")),C406,IF(AND(B406="Own Shares",P406="Open"),G406,""))</x:f>
      </x:c>
      <x:c r="AG406" s="12" t="str">
        <x:f>IF(AND(B406="Own Shares",P406="Sold",S406&lt;&gt;""),(S406-G406)*F406-J406-K406,IF(AND(P406="Assigned",AD406="Sold",S406&lt;&gt;""),(S406-C406)*E406*100,""))</x:f>
      </x:c>
    </x:row>
    <x:row r="407">
      <x:c r="A407" s="11" t="n"/>
      <x:c r="B407" s="11" t="n"/>
      <x:c r="C407" s="12" t="n"/>
      <x:c r="D407" s="12" t="n"/>
      <x:c r="E407" s="11" t="n"/>
      <x:c r="F407" s="11" t="n"/>
      <x:c r="G407" s="12" t="n"/>
      <x:c r="H407" s="13" t="n"/>
      <x:c r="I407" s="13" t="n"/>
      <x:c r="J407" s="12" t="n"/>
      <x:c r="K407" s="12" t="n"/>
      <x:c r="L407" s="11" t="n"/>
      <x:c r="M407" s="12" t="n"/>
      <x:c r="N407" s="11" t="n"/>
      <x:c r="O407" s="12" t="n"/>
      <x:c r="P407" s="11" t="n"/>
      <x:c r="Q407" s="13" t="n"/>
      <x:c r="R407" s="12" t="n"/>
      <x:c r="S407" s="12" t="n"/>
      <x:c r="T407" s="11" t="n"/>
      <x:c r="U407" s="11" t="n"/>
      <x:c r="V407" s="12" t="str">
        <x:f>IF(OR(B407="Sell Cash-Secured Put",B407="Sell Covered Call"),D407*100*E407,"")</x:f>
      </x:c>
      <x:c r="W407" s="12" t="str">
        <x:f>IF(AND(B407="Sell Cash-Secured Put",P407="Open"),C407*100*E407,"")</x:f>
      </x:c>
      <x:c r="X407" s="14" t="str">
        <x:f>IF(AND(B407="Sell Cash-Secured Put",M407&lt;&gt;""),(M407-C407)/M407,"")</x:f>
      </x:c>
      <x:c r="Y407" s="12" t="str">
        <x:f>IF(B407="Sell Cash-Secured Put",C407-D407,IF(B407="Sell Covered Call",C407+D407,""))</x:f>
      </x:c>
      <x:c r="Z407" s="12" t="str">
        <x:f>IF(OR(P407&lt;&gt;"Open",O407=""),"",IF(B407="Sell Cash-Secured Put",MAX(C407-O407,0)*100*E407,IF(B407="Sell Covered Call",MAX(O407-C407,0)*100*E407,"")))</x:f>
      </x:c>
      <x:c r="AA407" s="12" t="str">
        <x:f>IF(P407&lt;&gt;"Open","",IF(OR(B407="Sell Cash-Secured Put",B407="Sell Covered Call"),V407-Z407-J407-K407,""))</x:f>
      </x:c>
      <x:c r="AB407" s="12" t="n">
        <x:f>IF(P407="Buy to Close",(D407-R407)*100*E407-J407-K407,IF(OR(P407="Assigned",P407="Expired Worthless",P407="Called Away"),V407-J407-K407,0))</x:f>
        <x:v>0</x:v>
      </x:c>
      <x:c r="AC407" s="12" t="str">
        <x:f>IF(AND(P407="Assigned",OR(AD407="",AD407="Holding"),O407&lt;&gt;""),(O407-C407)*100*E407,IF(AND(B407="Own Shares",P407="Open",O407&lt;&gt;""),(O407-G407)*F407,""))</x:f>
      </x:c>
      <x:c r="AD407" s="11" t="n"/>
      <x:c r="AE407" s="11" t="str">
        <x:f>IF(AND(P407="Assigned",OR(AD407="",AD407="Holding")),E407*100,IF(AND(B407="Own Shares",P407="Open"),F407,""))</x:f>
      </x:c>
      <x:c r="AF407" s="12" t="str">
        <x:f>IF(AND(P407="Assigned",OR(AD407="",AD407="Holding")),C407,IF(AND(B407="Own Shares",P407="Open"),G407,""))</x:f>
      </x:c>
      <x:c r="AG407" s="12" t="str">
        <x:f>IF(AND(B407="Own Shares",P407="Sold",S407&lt;&gt;""),(S407-G407)*F407-J407-K407,IF(AND(P407="Assigned",AD407="Sold",S407&lt;&gt;""),(S407-C407)*E407*100,""))</x:f>
      </x:c>
    </x:row>
    <x:row r="408">
      <x:c r="A408" s="11" t="n"/>
      <x:c r="B408" s="11" t="n"/>
      <x:c r="C408" s="12" t="n"/>
      <x:c r="D408" s="12" t="n"/>
      <x:c r="E408" s="11" t="n"/>
      <x:c r="F408" s="11" t="n"/>
      <x:c r="G408" s="12" t="n"/>
      <x:c r="H408" s="13" t="n"/>
      <x:c r="I408" s="13" t="n"/>
      <x:c r="J408" s="12" t="n"/>
      <x:c r="K408" s="12" t="n"/>
      <x:c r="L408" s="11" t="n"/>
      <x:c r="M408" s="12" t="n"/>
      <x:c r="N408" s="11" t="n"/>
      <x:c r="O408" s="12" t="n"/>
      <x:c r="P408" s="11" t="n"/>
      <x:c r="Q408" s="13" t="n"/>
      <x:c r="R408" s="12" t="n"/>
      <x:c r="S408" s="12" t="n"/>
      <x:c r="T408" s="11" t="n"/>
      <x:c r="U408" s="11" t="n"/>
      <x:c r="V408" s="12" t="str">
        <x:f>IF(OR(B408="Sell Cash-Secured Put",B408="Sell Covered Call"),D408*100*E408,"")</x:f>
      </x:c>
      <x:c r="W408" s="12" t="str">
        <x:f>IF(AND(B408="Sell Cash-Secured Put",P408="Open"),C408*100*E408,"")</x:f>
      </x:c>
      <x:c r="X408" s="14" t="str">
        <x:f>IF(AND(B408="Sell Cash-Secured Put",M408&lt;&gt;""),(M408-C408)/M408,"")</x:f>
      </x:c>
      <x:c r="Y408" s="12" t="str">
        <x:f>IF(B408="Sell Cash-Secured Put",C408-D408,IF(B408="Sell Covered Call",C408+D408,""))</x:f>
      </x:c>
      <x:c r="Z408" s="12" t="str">
        <x:f>IF(OR(P408&lt;&gt;"Open",O408=""),"",IF(B408="Sell Cash-Secured Put",MAX(C408-O408,0)*100*E408,IF(B408="Sell Covered Call",MAX(O408-C408,0)*100*E408,"")))</x:f>
      </x:c>
      <x:c r="AA408" s="12" t="str">
        <x:f>IF(P408&lt;&gt;"Open","",IF(OR(B408="Sell Cash-Secured Put",B408="Sell Covered Call"),V408-Z408-J408-K408,""))</x:f>
      </x:c>
      <x:c r="AB408" s="12" t="n">
        <x:f>IF(P408="Buy to Close",(D408-R408)*100*E408-J408-K408,IF(OR(P408="Assigned",P408="Expired Worthless",P408="Called Away"),V408-J408-K408,0))</x:f>
        <x:v>0</x:v>
      </x:c>
      <x:c r="AC408" s="12" t="str">
        <x:f>IF(AND(P408="Assigned",OR(AD408="",AD408="Holding"),O408&lt;&gt;""),(O408-C408)*100*E408,IF(AND(B408="Own Shares",P408="Open",O408&lt;&gt;""),(O408-G408)*F408,""))</x:f>
      </x:c>
      <x:c r="AD408" s="11" t="n"/>
      <x:c r="AE408" s="11" t="str">
        <x:f>IF(AND(P408="Assigned",OR(AD408="",AD408="Holding")),E408*100,IF(AND(B408="Own Shares",P408="Open"),F408,""))</x:f>
      </x:c>
      <x:c r="AF408" s="12" t="str">
        <x:f>IF(AND(P408="Assigned",OR(AD408="",AD408="Holding")),C408,IF(AND(B408="Own Shares",P408="Open"),G408,""))</x:f>
      </x:c>
      <x:c r="AG408" s="12" t="str">
        <x:f>IF(AND(B408="Own Shares",P408="Sold",S408&lt;&gt;""),(S408-G408)*F408-J408-K408,IF(AND(P408="Assigned",AD408="Sold",S408&lt;&gt;""),(S408-C408)*E408*100,""))</x:f>
      </x:c>
    </x:row>
    <x:row r="409">
      <x:c r="A409" s="11" t="n"/>
      <x:c r="B409" s="11" t="n"/>
      <x:c r="C409" s="12" t="n"/>
      <x:c r="D409" s="12" t="n"/>
      <x:c r="E409" s="11" t="n"/>
      <x:c r="F409" s="11" t="n"/>
      <x:c r="G409" s="12" t="n"/>
      <x:c r="H409" s="13" t="n"/>
      <x:c r="I409" s="13" t="n"/>
      <x:c r="J409" s="12" t="n"/>
      <x:c r="K409" s="12" t="n"/>
      <x:c r="L409" s="11" t="n"/>
      <x:c r="M409" s="12" t="n"/>
      <x:c r="N409" s="11" t="n"/>
      <x:c r="O409" s="12" t="n"/>
      <x:c r="P409" s="11" t="n"/>
      <x:c r="Q409" s="13" t="n"/>
      <x:c r="R409" s="12" t="n"/>
      <x:c r="S409" s="12" t="n"/>
      <x:c r="T409" s="11" t="n"/>
      <x:c r="U409" s="11" t="n"/>
      <x:c r="V409" s="12" t="str">
        <x:f>IF(OR(B409="Sell Cash-Secured Put",B409="Sell Covered Call"),D409*100*E409,"")</x:f>
      </x:c>
      <x:c r="W409" s="12" t="str">
        <x:f>IF(AND(B409="Sell Cash-Secured Put",P409="Open"),C409*100*E409,"")</x:f>
      </x:c>
      <x:c r="X409" s="14" t="str">
        <x:f>IF(AND(B409="Sell Cash-Secured Put",M409&lt;&gt;""),(M409-C409)/M409,"")</x:f>
      </x:c>
      <x:c r="Y409" s="12" t="str">
        <x:f>IF(B409="Sell Cash-Secured Put",C409-D409,IF(B409="Sell Covered Call",C409+D409,""))</x:f>
      </x:c>
      <x:c r="Z409" s="12" t="str">
        <x:f>IF(OR(P409&lt;&gt;"Open",O409=""),"",IF(B409="Sell Cash-Secured Put",MAX(C409-O409,0)*100*E409,IF(B409="Sell Covered Call",MAX(O409-C409,0)*100*E409,"")))</x:f>
      </x:c>
      <x:c r="AA409" s="12" t="str">
        <x:f>IF(P409&lt;&gt;"Open","",IF(OR(B409="Sell Cash-Secured Put",B409="Sell Covered Call"),V409-Z409-J409-K409,""))</x:f>
      </x:c>
      <x:c r="AB409" s="12" t="n">
        <x:f>IF(P409="Buy to Close",(D409-R409)*100*E409-J409-K409,IF(OR(P409="Assigned",P409="Expired Worthless",P409="Called Away"),V409-J409-K409,0))</x:f>
        <x:v>0</x:v>
      </x:c>
      <x:c r="AC409" s="12" t="str">
        <x:f>IF(AND(P409="Assigned",OR(AD409="",AD409="Holding"),O409&lt;&gt;""),(O409-C409)*100*E409,IF(AND(B409="Own Shares",P409="Open",O409&lt;&gt;""),(O409-G409)*F409,""))</x:f>
      </x:c>
      <x:c r="AD409" s="11" t="n"/>
      <x:c r="AE409" s="11" t="str">
        <x:f>IF(AND(P409="Assigned",OR(AD409="",AD409="Holding")),E409*100,IF(AND(B409="Own Shares",P409="Open"),F409,""))</x:f>
      </x:c>
      <x:c r="AF409" s="12" t="str">
        <x:f>IF(AND(P409="Assigned",OR(AD409="",AD409="Holding")),C409,IF(AND(B409="Own Shares",P409="Open"),G409,""))</x:f>
      </x:c>
      <x:c r="AG409" s="12" t="str">
        <x:f>IF(AND(B409="Own Shares",P409="Sold",S409&lt;&gt;""),(S409-G409)*F409-J409-K409,IF(AND(P409="Assigned",AD409="Sold",S409&lt;&gt;""),(S409-C409)*E409*100,""))</x:f>
      </x:c>
    </x:row>
    <x:row r="410">
      <x:c r="A410" s="11" t="n"/>
      <x:c r="B410" s="11" t="n"/>
      <x:c r="C410" s="12" t="n"/>
      <x:c r="D410" s="12" t="n"/>
      <x:c r="E410" s="11" t="n"/>
      <x:c r="F410" s="11" t="n"/>
      <x:c r="G410" s="12" t="n"/>
      <x:c r="H410" s="13" t="n"/>
      <x:c r="I410" s="13" t="n"/>
      <x:c r="J410" s="12" t="n"/>
      <x:c r="K410" s="12" t="n"/>
      <x:c r="L410" s="11" t="n"/>
      <x:c r="M410" s="12" t="n"/>
      <x:c r="N410" s="11" t="n"/>
      <x:c r="O410" s="12" t="n"/>
      <x:c r="P410" s="11" t="n"/>
      <x:c r="Q410" s="13" t="n"/>
      <x:c r="R410" s="12" t="n"/>
      <x:c r="S410" s="12" t="n"/>
      <x:c r="T410" s="11" t="n"/>
      <x:c r="U410" s="11" t="n"/>
      <x:c r="V410" s="12" t="str">
        <x:f>IF(OR(B410="Sell Cash-Secured Put",B410="Sell Covered Call"),D410*100*E410,"")</x:f>
      </x:c>
      <x:c r="W410" s="12" t="str">
        <x:f>IF(AND(B410="Sell Cash-Secured Put",P410="Open"),C410*100*E410,"")</x:f>
      </x:c>
      <x:c r="X410" s="14" t="str">
        <x:f>IF(AND(B410="Sell Cash-Secured Put",M410&lt;&gt;""),(M410-C410)/M410,"")</x:f>
      </x:c>
      <x:c r="Y410" s="12" t="str">
        <x:f>IF(B410="Sell Cash-Secured Put",C410-D410,IF(B410="Sell Covered Call",C410+D410,""))</x:f>
      </x:c>
      <x:c r="Z410" s="12" t="str">
        <x:f>IF(OR(P410&lt;&gt;"Open",O410=""),"",IF(B410="Sell Cash-Secured Put",MAX(C410-O410,0)*100*E410,IF(B410="Sell Covered Call",MAX(O410-C410,0)*100*E410,"")))</x:f>
      </x:c>
      <x:c r="AA410" s="12" t="str">
        <x:f>IF(P410&lt;&gt;"Open","",IF(OR(B410="Sell Cash-Secured Put",B410="Sell Covered Call"),V410-Z410-J410-K410,""))</x:f>
      </x:c>
      <x:c r="AB410" s="12" t="n">
        <x:f>IF(P410="Buy to Close",(D410-R410)*100*E410-J410-K410,IF(OR(P410="Assigned",P410="Expired Worthless",P410="Called Away"),V410-J410-K410,0))</x:f>
        <x:v>0</x:v>
      </x:c>
      <x:c r="AC410" s="12" t="str">
        <x:f>IF(AND(P410="Assigned",OR(AD410="",AD410="Holding"),O410&lt;&gt;""),(O410-C410)*100*E410,IF(AND(B410="Own Shares",P410="Open",O410&lt;&gt;""),(O410-G410)*F410,""))</x:f>
      </x:c>
      <x:c r="AD410" s="11" t="n"/>
      <x:c r="AE410" s="11" t="str">
        <x:f>IF(AND(P410="Assigned",OR(AD410="",AD410="Holding")),E410*100,IF(AND(B410="Own Shares",P410="Open"),F410,""))</x:f>
      </x:c>
      <x:c r="AF410" s="12" t="str">
        <x:f>IF(AND(P410="Assigned",OR(AD410="",AD410="Holding")),C410,IF(AND(B410="Own Shares",P410="Open"),G410,""))</x:f>
      </x:c>
      <x:c r="AG410" s="12" t="str">
        <x:f>IF(AND(B410="Own Shares",P410="Sold",S410&lt;&gt;""),(S410-G410)*F410-J410-K410,IF(AND(P410="Assigned",AD410="Sold",S410&lt;&gt;""),(S410-C410)*E410*100,""))</x:f>
      </x:c>
    </x:row>
    <x:row r="411">
      <x:c r="A411" s="11" t="n"/>
      <x:c r="B411" s="11" t="n"/>
      <x:c r="C411" s="12" t="n"/>
      <x:c r="D411" s="12" t="n"/>
      <x:c r="E411" s="11" t="n"/>
      <x:c r="F411" s="11" t="n"/>
      <x:c r="G411" s="12" t="n"/>
      <x:c r="H411" s="13" t="n"/>
      <x:c r="I411" s="13" t="n"/>
      <x:c r="J411" s="12" t="n"/>
      <x:c r="K411" s="12" t="n"/>
      <x:c r="L411" s="11" t="n"/>
      <x:c r="M411" s="12" t="n"/>
      <x:c r="N411" s="11" t="n"/>
      <x:c r="O411" s="12" t="n"/>
      <x:c r="P411" s="11" t="n"/>
      <x:c r="Q411" s="13" t="n"/>
      <x:c r="R411" s="12" t="n"/>
      <x:c r="S411" s="12" t="n"/>
      <x:c r="T411" s="11" t="n"/>
      <x:c r="U411" s="11" t="n"/>
      <x:c r="V411" s="12" t="str">
        <x:f>IF(OR(B411="Sell Cash-Secured Put",B411="Sell Covered Call"),D411*100*E411,"")</x:f>
      </x:c>
      <x:c r="W411" s="12" t="str">
        <x:f>IF(AND(B411="Sell Cash-Secured Put",P411="Open"),C411*100*E411,"")</x:f>
      </x:c>
      <x:c r="X411" s="14" t="str">
        <x:f>IF(AND(B411="Sell Cash-Secured Put",M411&lt;&gt;""),(M411-C411)/M411,"")</x:f>
      </x:c>
      <x:c r="Y411" s="12" t="str">
        <x:f>IF(B411="Sell Cash-Secured Put",C411-D411,IF(B411="Sell Covered Call",C411+D411,""))</x:f>
      </x:c>
      <x:c r="Z411" s="12" t="str">
        <x:f>IF(OR(P411&lt;&gt;"Open",O411=""),"",IF(B411="Sell Cash-Secured Put",MAX(C411-O411,0)*100*E411,IF(B411="Sell Covered Call",MAX(O411-C411,0)*100*E411,"")))</x:f>
      </x:c>
      <x:c r="AA411" s="12" t="str">
        <x:f>IF(P411&lt;&gt;"Open","",IF(OR(B411="Sell Cash-Secured Put",B411="Sell Covered Call"),V411-Z411-J411-K411,""))</x:f>
      </x:c>
      <x:c r="AB411" s="12" t="n">
        <x:f>IF(P411="Buy to Close",(D411-R411)*100*E411-J411-K411,IF(OR(P411="Assigned",P411="Expired Worthless",P411="Called Away"),V411-J411-K411,0))</x:f>
        <x:v>0</x:v>
      </x:c>
      <x:c r="AC411" s="12" t="str">
        <x:f>IF(AND(P411="Assigned",OR(AD411="",AD411="Holding"),O411&lt;&gt;""),(O411-C411)*100*E411,IF(AND(B411="Own Shares",P411="Open",O411&lt;&gt;""),(O411-G411)*F411,""))</x:f>
      </x:c>
      <x:c r="AD411" s="11" t="n"/>
      <x:c r="AE411" s="11" t="str">
        <x:f>IF(AND(P411="Assigned",OR(AD411="",AD411="Holding")),E411*100,IF(AND(B411="Own Shares",P411="Open"),F411,""))</x:f>
      </x:c>
      <x:c r="AF411" s="12" t="str">
        <x:f>IF(AND(P411="Assigned",OR(AD411="",AD411="Holding")),C411,IF(AND(B411="Own Shares",P411="Open"),G411,""))</x:f>
      </x:c>
      <x:c r="AG411" s="12" t="str">
        <x:f>IF(AND(B411="Own Shares",P411="Sold",S411&lt;&gt;""),(S411-G411)*F411-J411-K411,IF(AND(P411="Assigned",AD411="Sold",S411&lt;&gt;""),(S411-C411)*E411*100,""))</x:f>
      </x:c>
    </x:row>
    <x:row r="412">
      <x:c r="A412" s="11" t="n"/>
      <x:c r="B412" s="11" t="n"/>
      <x:c r="C412" s="12" t="n"/>
      <x:c r="D412" s="12" t="n"/>
      <x:c r="E412" s="11" t="n"/>
      <x:c r="F412" s="11" t="n"/>
      <x:c r="G412" s="12" t="n"/>
      <x:c r="H412" s="13" t="n"/>
      <x:c r="I412" s="13" t="n"/>
      <x:c r="J412" s="12" t="n"/>
      <x:c r="K412" s="12" t="n"/>
      <x:c r="L412" s="11" t="n"/>
      <x:c r="M412" s="12" t="n"/>
      <x:c r="N412" s="11" t="n"/>
      <x:c r="O412" s="12" t="n"/>
      <x:c r="P412" s="11" t="n"/>
      <x:c r="Q412" s="13" t="n"/>
      <x:c r="R412" s="12" t="n"/>
      <x:c r="S412" s="12" t="n"/>
      <x:c r="T412" s="11" t="n"/>
      <x:c r="U412" s="11" t="n"/>
      <x:c r="V412" s="12" t="str">
        <x:f>IF(OR(B412="Sell Cash-Secured Put",B412="Sell Covered Call"),D412*100*E412,"")</x:f>
      </x:c>
      <x:c r="W412" s="12" t="str">
        <x:f>IF(AND(B412="Sell Cash-Secured Put",P412="Open"),C412*100*E412,"")</x:f>
      </x:c>
      <x:c r="X412" s="14" t="str">
        <x:f>IF(AND(B412="Sell Cash-Secured Put",M412&lt;&gt;""),(M412-C412)/M412,"")</x:f>
      </x:c>
      <x:c r="Y412" s="12" t="str">
        <x:f>IF(B412="Sell Cash-Secured Put",C412-D412,IF(B412="Sell Covered Call",C412+D412,""))</x:f>
      </x:c>
      <x:c r="Z412" s="12" t="str">
        <x:f>IF(OR(P412&lt;&gt;"Open",O412=""),"",IF(B412="Sell Cash-Secured Put",MAX(C412-O412,0)*100*E412,IF(B412="Sell Covered Call",MAX(O412-C412,0)*100*E412,"")))</x:f>
      </x:c>
      <x:c r="AA412" s="12" t="str">
        <x:f>IF(P412&lt;&gt;"Open","",IF(OR(B412="Sell Cash-Secured Put",B412="Sell Covered Call"),V412-Z412-J412-K412,""))</x:f>
      </x:c>
      <x:c r="AB412" s="12" t="n">
        <x:f>IF(P412="Buy to Close",(D412-R412)*100*E412-J412-K412,IF(OR(P412="Assigned",P412="Expired Worthless",P412="Called Away"),V412-J412-K412,0))</x:f>
        <x:v>0</x:v>
      </x:c>
      <x:c r="AC412" s="12" t="str">
        <x:f>IF(AND(P412="Assigned",OR(AD412="",AD412="Holding"),O412&lt;&gt;""),(O412-C412)*100*E412,IF(AND(B412="Own Shares",P412="Open",O412&lt;&gt;""),(O412-G412)*F412,""))</x:f>
      </x:c>
      <x:c r="AD412" s="11" t="n"/>
      <x:c r="AE412" s="11" t="str">
        <x:f>IF(AND(P412="Assigned",OR(AD412="",AD412="Holding")),E412*100,IF(AND(B412="Own Shares",P412="Open"),F412,""))</x:f>
      </x:c>
      <x:c r="AF412" s="12" t="str">
        <x:f>IF(AND(P412="Assigned",OR(AD412="",AD412="Holding")),C412,IF(AND(B412="Own Shares",P412="Open"),G412,""))</x:f>
      </x:c>
      <x:c r="AG412" s="12" t="str">
        <x:f>IF(AND(B412="Own Shares",P412="Sold",S412&lt;&gt;""),(S412-G412)*F412-J412-K412,IF(AND(P412="Assigned",AD412="Sold",S412&lt;&gt;""),(S412-C412)*E412*100,""))</x:f>
      </x:c>
    </x:row>
    <x:row r="413">
      <x:c r="A413" s="11" t="n"/>
      <x:c r="B413" s="11" t="n"/>
      <x:c r="C413" s="12" t="n"/>
      <x:c r="D413" s="12" t="n"/>
      <x:c r="E413" s="11" t="n"/>
      <x:c r="F413" s="11" t="n"/>
      <x:c r="G413" s="12" t="n"/>
      <x:c r="H413" s="13" t="n"/>
      <x:c r="I413" s="13" t="n"/>
      <x:c r="J413" s="12" t="n"/>
      <x:c r="K413" s="12" t="n"/>
      <x:c r="L413" s="11" t="n"/>
      <x:c r="M413" s="12" t="n"/>
      <x:c r="N413" s="11" t="n"/>
      <x:c r="O413" s="12" t="n"/>
      <x:c r="P413" s="11" t="n"/>
      <x:c r="Q413" s="13" t="n"/>
      <x:c r="R413" s="12" t="n"/>
      <x:c r="S413" s="12" t="n"/>
      <x:c r="T413" s="11" t="n"/>
      <x:c r="U413" s="11" t="n"/>
      <x:c r="V413" s="12" t="str">
        <x:f>IF(OR(B413="Sell Cash-Secured Put",B413="Sell Covered Call"),D413*100*E413,"")</x:f>
      </x:c>
      <x:c r="W413" s="12" t="str">
        <x:f>IF(AND(B413="Sell Cash-Secured Put",P413="Open"),C413*100*E413,"")</x:f>
      </x:c>
      <x:c r="X413" s="14" t="str">
        <x:f>IF(AND(B413="Sell Cash-Secured Put",M413&lt;&gt;""),(M413-C413)/M413,"")</x:f>
      </x:c>
      <x:c r="Y413" s="12" t="str">
        <x:f>IF(B413="Sell Cash-Secured Put",C413-D413,IF(B413="Sell Covered Call",C413+D413,""))</x:f>
      </x:c>
      <x:c r="Z413" s="12" t="str">
        <x:f>IF(OR(P413&lt;&gt;"Open",O413=""),"",IF(B413="Sell Cash-Secured Put",MAX(C413-O413,0)*100*E413,IF(B413="Sell Covered Call",MAX(O413-C413,0)*100*E413,"")))</x:f>
      </x:c>
      <x:c r="AA413" s="12" t="str">
        <x:f>IF(P413&lt;&gt;"Open","",IF(OR(B413="Sell Cash-Secured Put",B413="Sell Covered Call"),V413-Z413-J413-K413,""))</x:f>
      </x:c>
      <x:c r="AB413" s="12" t="n">
        <x:f>IF(P413="Buy to Close",(D413-R413)*100*E413-J413-K413,IF(OR(P413="Assigned",P413="Expired Worthless",P413="Called Away"),V413-J413-K413,0))</x:f>
        <x:v>0</x:v>
      </x:c>
      <x:c r="AC413" s="12" t="str">
        <x:f>IF(AND(P413="Assigned",OR(AD413="",AD413="Holding"),O413&lt;&gt;""),(O413-C413)*100*E413,IF(AND(B413="Own Shares",P413="Open",O413&lt;&gt;""),(O413-G413)*F413,""))</x:f>
      </x:c>
      <x:c r="AD413" s="11" t="n"/>
      <x:c r="AE413" s="11" t="str">
        <x:f>IF(AND(P413="Assigned",OR(AD413="",AD413="Holding")),E413*100,IF(AND(B413="Own Shares",P413="Open"),F413,""))</x:f>
      </x:c>
      <x:c r="AF413" s="12" t="str">
        <x:f>IF(AND(P413="Assigned",OR(AD413="",AD413="Holding")),C413,IF(AND(B413="Own Shares",P413="Open"),G413,""))</x:f>
      </x:c>
      <x:c r="AG413" s="12" t="str">
        <x:f>IF(AND(B413="Own Shares",P413="Sold",S413&lt;&gt;""),(S413-G413)*F413-J413-K413,IF(AND(P413="Assigned",AD413="Sold",S413&lt;&gt;""),(S413-C413)*E413*100,""))</x:f>
      </x:c>
    </x:row>
    <x:row r="414">
      <x:c r="A414" s="11" t="n"/>
      <x:c r="B414" s="11" t="n"/>
      <x:c r="C414" s="12" t="n"/>
      <x:c r="D414" s="12" t="n"/>
      <x:c r="E414" s="11" t="n"/>
      <x:c r="F414" s="11" t="n"/>
      <x:c r="G414" s="12" t="n"/>
      <x:c r="H414" s="13" t="n"/>
      <x:c r="I414" s="13" t="n"/>
      <x:c r="J414" s="12" t="n"/>
      <x:c r="K414" s="12" t="n"/>
      <x:c r="L414" s="11" t="n"/>
      <x:c r="M414" s="12" t="n"/>
      <x:c r="N414" s="11" t="n"/>
      <x:c r="O414" s="12" t="n"/>
      <x:c r="P414" s="11" t="n"/>
      <x:c r="Q414" s="13" t="n"/>
      <x:c r="R414" s="12" t="n"/>
      <x:c r="S414" s="12" t="n"/>
      <x:c r="T414" s="11" t="n"/>
      <x:c r="U414" s="11" t="n"/>
      <x:c r="V414" s="12" t="str">
        <x:f>IF(OR(B414="Sell Cash-Secured Put",B414="Sell Covered Call"),D414*100*E414,"")</x:f>
      </x:c>
      <x:c r="W414" s="12" t="str">
        <x:f>IF(AND(B414="Sell Cash-Secured Put",P414="Open"),C414*100*E414,"")</x:f>
      </x:c>
      <x:c r="X414" s="14" t="str">
        <x:f>IF(AND(B414="Sell Cash-Secured Put",M414&lt;&gt;""),(M414-C414)/M414,"")</x:f>
      </x:c>
      <x:c r="Y414" s="12" t="str">
        <x:f>IF(B414="Sell Cash-Secured Put",C414-D414,IF(B414="Sell Covered Call",C414+D414,""))</x:f>
      </x:c>
      <x:c r="Z414" s="12" t="str">
        <x:f>IF(OR(P414&lt;&gt;"Open",O414=""),"",IF(B414="Sell Cash-Secured Put",MAX(C414-O414,0)*100*E414,IF(B414="Sell Covered Call",MAX(O414-C414,0)*100*E414,"")))</x:f>
      </x:c>
      <x:c r="AA414" s="12" t="str">
        <x:f>IF(P414&lt;&gt;"Open","",IF(OR(B414="Sell Cash-Secured Put",B414="Sell Covered Call"),V414-Z414-J414-K414,""))</x:f>
      </x:c>
      <x:c r="AB414" s="12" t="n">
        <x:f>IF(P414="Buy to Close",(D414-R414)*100*E414-J414-K414,IF(OR(P414="Assigned",P414="Expired Worthless",P414="Called Away"),V414-J414-K414,0))</x:f>
        <x:v>0</x:v>
      </x:c>
      <x:c r="AC414" s="12" t="str">
        <x:f>IF(AND(P414="Assigned",OR(AD414="",AD414="Holding"),O414&lt;&gt;""),(O414-C414)*100*E414,IF(AND(B414="Own Shares",P414="Open",O414&lt;&gt;""),(O414-G414)*F414,""))</x:f>
      </x:c>
      <x:c r="AD414" s="11" t="n"/>
      <x:c r="AE414" s="11" t="str">
        <x:f>IF(AND(P414="Assigned",OR(AD414="",AD414="Holding")),E414*100,IF(AND(B414="Own Shares",P414="Open"),F414,""))</x:f>
      </x:c>
      <x:c r="AF414" s="12" t="str">
        <x:f>IF(AND(P414="Assigned",OR(AD414="",AD414="Holding")),C414,IF(AND(B414="Own Shares",P414="Open"),G414,""))</x:f>
      </x:c>
      <x:c r="AG414" s="12" t="str">
        <x:f>IF(AND(B414="Own Shares",P414="Sold",S414&lt;&gt;""),(S414-G414)*F414-J414-K414,IF(AND(P414="Assigned",AD414="Sold",S414&lt;&gt;""),(S414-C414)*E414*100,""))</x:f>
      </x:c>
    </x:row>
    <x:row r="415">
      <x:c r="A415" s="11" t="n"/>
      <x:c r="B415" s="11" t="n"/>
      <x:c r="C415" s="12" t="n"/>
      <x:c r="D415" s="12" t="n"/>
      <x:c r="E415" s="11" t="n"/>
      <x:c r="F415" s="11" t="n"/>
      <x:c r="G415" s="12" t="n"/>
      <x:c r="H415" s="13" t="n"/>
      <x:c r="I415" s="13" t="n"/>
      <x:c r="J415" s="12" t="n"/>
      <x:c r="K415" s="12" t="n"/>
      <x:c r="L415" s="11" t="n"/>
      <x:c r="M415" s="12" t="n"/>
      <x:c r="N415" s="11" t="n"/>
      <x:c r="O415" s="12" t="n"/>
      <x:c r="P415" s="11" t="n"/>
      <x:c r="Q415" s="13" t="n"/>
      <x:c r="R415" s="12" t="n"/>
      <x:c r="S415" s="12" t="n"/>
      <x:c r="T415" s="11" t="n"/>
      <x:c r="U415" s="11" t="n"/>
      <x:c r="V415" s="12" t="str">
        <x:f>IF(OR(B415="Sell Cash-Secured Put",B415="Sell Covered Call"),D415*100*E415,"")</x:f>
      </x:c>
      <x:c r="W415" s="12" t="str">
        <x:f>IF(AND(B415="Sell Cash-Secured Put",P415="Open"),C415*100*E415,"")</x:f>
      </x:c>
      <x:c r="X415" s="14" t="str">
        <x:f>IF(AND(B415="Sell Cash-Secured Put",M415&lt;&gt;""),(M415-C415)/M415,"")</x:f>
      </x:c>
      <x:c r="Y415" s="12" t="str">
        <x:f>IF(B415="Sell Cash-Secured Put",C415-D415,IF(B415="Sell Covered Call",C415+D415,""))</x:f>
      </x:c>
      <x:c r="Z415" s="12" t="str">
        <x:f>IF(OR(P415&lt;&gt;"Open",O415=""),"",IF(B415="Sell Cash-Secured Put",MAX(C415-O415,0)*100*E415,IF(B415="Sell Covered Call",MAX(O415-C415,0)*100*E415,"")))</x:f>
      </x:c>
      <x:c r="AA415" s="12" t="str">
        <x:f>IF(P415&lt;&gt;"Open","",IF(OR(B415="Sell Cash-Secured Put",B415="Sell Covered Call"),V415-Z415-J415-K415,""))</x:f>
      </x:c>
      <x:c r="AB415" s="12" t="n">
        <x:f>IF(P415="Buy to Close",(D415-R415)*100*E415-J415-K415,IF(OR(P415="Assigned",P415="Expired Worthless",P415="Called Away"),V415-J415-K415,0))</x:f>
        <x:v>0</x:v>
      </x:c>
      <x:c r="AC415" s="12" t="str">
        <x:f>IF(AND(P415="Assigned",OR(AD415="",AD415="Holding"),O415&lt;&gt;""),(O415-C415)*100*E415,IF(AND(B415="Own Shares",P415="Open",O415&lt;&gt;""),(O415-G415)*F415,""))</x:f>
      </x:c>
      <x:c r="AD415" s="11" t="n"/>
      <x:c r="AE415" s="11" t="str">
        <x:f>IF(AND(P415="Assigned",OR(AD415="",AD415="Holding")),E415*100,IF(AND(B415="Own Shares",P415="Open"),F415,""))</x:f>
      </x:c>
      <x:c r="AF415" s="12" t="str">
        <x:f>IF(AND(P415="Assigned",OR(AD415="",AD415="Holding")),C415,IF(AND(B415="Own Shares",P415="Open"),G415,""))</x:f>
      </x:c>
      <x:c r="AG415" s="12" t="str">
        <x:f>IF(AND(B415="Own Shares",P415="Sold",S415&lt;&gt;""),(S415-G415)*F415-J415-K415,IF(AND(P415="Assigned",AD415="Sold",S415&lt;&gt;""),(S415-C415)*E415*100,""))</x:f>
      </x:c>
    </x:row>
    <x:row r="416">
      <x:c r="A416" s="11" t="n"/>
      <x:c r="B416" s="11" t="n"/>
      <x:c r="C416" s="12" t="n"/>
      <x:c r="D416" s="12" t="n"/>
      <x:c r="E416" s="11" t="n"/>
      <x:c r="F416" s="11" t="n"/>
      <x:c r="G416" s="12" t="n"/>
      <x:c r="H416" s="13" t="n"/>
      <x:c r="I416" s="13" t="n"/>
      <x:c r="J416" s="12" t="n"/>
      <x:c r="K416" s="12" t="n"/>
      <x:c r="L416" s="11" t="n"/>
      <x:c r="M416" s="12" t="n"/>
      <x:c r="N416" s="11" t="n"/>
      <x:c r="O416" s="12" t="n"/>
      <x:c r="P416" s="11" t="n"/>
      <x:c r="Q416" s="13" t="n"/>
      <x:c r="R416" s="12" t="n"/>
      <x:c r="S416" s="12" t="n"/>
      <x:c r="T416" s="11" t="n"/>
      <x:c r="U416" s="11" t="n"/>
      <x:c r="V416" s="12" t="str">
        <x:f>IF(OR(B416="Sell Cash-Secured Put",B416="Sell Covered Call"),D416*100*E416,"")</x:f>
      </x:c>
      <x:c r="W416" s="12" t="str">
        <x:f>IF(AND(B416="Sell Cash-Secured Put",P416="Open"),C416*100*E416,"")</x:f>
      </x:c>
      <x:c r="X416" s="14" t="str">
        <x:f>IF(AND(B416="Sell Cash-Secured Put",M416&lt;&gt;""),(M416-C416)/M416,"")</x:f>
      </x:c>
      <x:c r="Y416" s="12" t="str">
        <x:f>IF(B416="Sell Cash-Secured Put",C416-D416,IF(B416="Sell Covered Call",C416+D416,""))</x:f>
      </x:c>
      <x:c r="Z416" s="12" t="str">
        <x:f>IF(OR(P416&lt;&gt;"Open",O416=""),"",IF(B416="Sell Cash-Secured Put",MAX(C416-O416,0)*100*E416,IF(B416="Sell Covered Call",MAX(O416-C416,0)*100*E416,"")))</x:f>
      </x:c>
      <x:c r="AA416" s="12" t="str">
        <x:f>IF(P416&lt;&gt;"Open","",IF(OR(B416="Sell Cash-Secured Put",B416="Sell Covered Call"),V416-Z416-J416-K416,""))</x:f>
      </x:c>
      <x:c r="AB416" s="12" t="n">
        <x:f>IF(P416="Buy to Close",(D416-R416)*100*E416-J416-K416,IF(OR(P416="Assigned",P416="Expired Worthless",P416="Called Away"),V416-J416-K416,0))</x:f>
        <x:v>0</x:v>
      </x:c>
      <x:c r="AC416" s="12" t="str">
        <x:f>IF(AND(P416="Assigned",OR(AD416="",AD416="Holding"),O416&lt;&gt;""),(O416-C416)*100*E416,IF(AND(B416="Own Shares",P416="Open",O416&lt;&gt;""),(O416-G416)*F416,""))</x:f>
      </x:c>
      <x:c r="AD416" s="11" t="n"/>
      <x:c r="AE416" s="11" t="str">
        <x:f>IF(AND(P416="Assigned",OR(AD416="",AD416="Holding")),E416*100,IF(AND(B416="Own Shares",P416="Open"),F416,""))</x:f>
      </x:c>
      <x:c r="AF416" s="12" t="str">
        <x:f>IF(AND(P416="Assigned",OR(AD416="",AD416="Holding")),C416,IF(AND(B416="Own Shares",P416="Open"),G416,""))</x:f>
      </x:c>
      <x:c r="AG416" s="12" t="str">
        <x:f>IF(AND(B416="Own Shares",P416="Sold",S416&lt;&gt;""),(S416-G416)*F416-J416-K416,IF(AND(P416="Assigned",AD416="Sold",S416&lt;&gt;""),(S416-C416)*E416*100,""))</x:f>
      </x:c>
    </x:row>
    <x:row r="417">
      <x:c r="A417" s="11" t="n"/>
      <x:c r="B417" s="11" t="n"/>
      <x:c r="C417" s="12" t="n"/>
      <x:c r="D417" s="12" t="n"/>
      <x:c r="E417" s="11" t="n"/>
      <x:c r="F417" s="11" t="n"/>
      <x:c r="G417" s="12" t="n"/>
      <x:c r="H417" s="13" t="n"/>
      <x:c r="I417" s="13" t="n"/>
      <x:c r="J417" s="12" t="n"/>
      <x:c r="K417" s="12" t="n"/>
      <x:c r="L417" s="11" t="n"/>
      <x:c r="M417" s="12" t="n"/>
      <x:c r="N417" s="11" t="n"/>
      <x:c r="O417" s="12" t="n"/>
      <x:c r="P417" s="11" t="n"/>
      <x:c r="Q417" s="13" t="n"/>
      <x:c r="R417" s="12" t="n"/>
      <x:c r="S417" s="12" t="n"/>
      <x:c r="T417" s="11" t="n"/>
      <x:c r="U417" s="11" t="n"/>
      <x:c r="V417" s="12" t="str">
        <x:f>IF(OR(B417="Sell Cash-Secured Put",B417="Sell Covered Call"),D417*100*E417,"")</x:f>
      </x:c>
      <x:c r="W417" s="12" t="str">
        <x:f>IF(AND(B417="Sell Cash-Secured Put",P417="Open"),C417*100*E417,"")</x:f>
      </x:c>
      <x:c r="X417" s="14" t="str">
        <x:f>IF(AND(B417="Sell Cash-Secured Put",M417&lt;&gt;""),(M417-C417)/M417,"")</x:f>
      </x:c>
      <x:c r="Y417" s="12" t="str">
        <x:f>IF(B417="Sell Cash-Secured Put",C417-D417,IF(B417="Sell Covered Call",C417+D417,""))</x:f>
      </x:c>
      <x:c r="Z417" s="12" t="str">
        <x:f>IF(OR(P417&lt;&gt;"Open",O417=""),"",IF(B417="Sell Cash-Secured Put",MAX(C417-O417,0)*100*E417,IF(B417="Sell Covered Call",MAX(O417-C417,0)*100*E417,"")))</x:f>
      </x:c>
      <x:c r="AA417" s="12" t="str">
        <x:f>IF(P417&lt;&gt;"Open","",IF(OR(B417="Sell Cash-Secured Put",B417="Sell Covered Call"),V417-Z417-J417-K417,""))</x:f>
      </x:c>
      <x:c r="AB417" s="12" t="n">
        <x:f>IF(P417="Buy to Close",(D417-R417)*100*E417-J417-K417,IF(OR(P417="Assigned",P417="Expired Worthless",P417="Called Away"),V417-J417-K417,0))</x:f>
        <x:v>0</x:v>
      </x:c>
      <x:c r="AC417" s="12" t="str">
        <x:f>IF(AND(P417="Assigned",OR(AD417="",AD417="Holding"),O417&lt;&gt;""),(O417-C417)*100*E417,IF(AND(B417="Own Shares",P417="Open",O417&lt;&gt;""),(O417-G417)*F417,""))</x:f>
      </x:c>
      <x:c r="AD417" s="11" t="n"/>
      <x:c r="AE417" s="11" t="str">
        <x:f>IF(AND(P417="Assigned",OR(AD417="",AD417="Holding")),E417*100,IF(AND(B417="Own Shares",P417="Open"),F417,""))</x:f>
      </x:c>
      <x:c r="AF417" s="12" t="str">
        <x:f>IF(AND(P417="Assigned",OR(AD417="",AD417="Holding")),C417,IF(AND(B417="Own Shares",P417="Open"),G417,""))</x:f>
      </x:c>
      <x:c r="AG417" s="12" t="str">
        <x:f>IF(AND(B417="Own Shares",P417="Sold",S417&lt;&gt;""),(S417-G417)*F417-J417-K417,IF(AND(P417="Assigned",AD417="Sold",S417&lt;&gt;""),(S417-C417)*E417*100,""))</x:f>
      </x:c>
    </x:row>
    <x:row r="418">
      <x:c r="A418" s="11" t="n"/>
      <x:c r="B418" s="11" t="n"/>
      <x:c r="C418" s="12" t="n"/>
      <x:c r="D418" s="12" t="n"/>
      <x:c r="E418" s="11" t="n"/>
      <x:c r="F418" s="11" t="n"/>
      <x:c r="G418" s="12" t="n"/>
      <x:c r="H418" s="13" t="n"/>
      <x:c r="I418" s="13" t="n"/>
      <x:c r="J418" s="12" t="n"/>
      <x:c r="K418" s="12" t="n"/>
      <x:c r="L418" s="11" t="n"/>
      <x:c r="M418" s="12" t="n"/>
      <x:c r="N418" s="11" t="n"/>
      <x:c r="O418" s="12" t="n"/>
      <x:c r="P418" s="11" t="n"/>
      <x:c r="Q418" s="13" t="n"/>
      <x:c r="R418" s="12" t="n"/>
      <x:c r="S418" s="12" t="n"/>
      <x:c r="T418" s="11" t="n"/>
      <x:c r="U418" s="11" t="n"/>
      <x:c r="V418" s="12" t="str">
        <x:f>IF(OR(B418="Sell Cash-Secured Put",B418="Sell Covered Call"),D418*100*E418,"")</x:f>
      </x:c>
      <x:c r="W418" s="12" t="str">
        <x:f>IF(AND(B418="Sell Cash-Secured Put",P418="Open"),C418*100*E418,"")</x:f>
      </x:c>
      <x:c r="X418" s="14" t="str">
        <x:f>IF(AND(B418="Sell Cash-Secured Put",M418&lt;&gt;""),(M418-C418)/M418,"")</x:f>
      </x:c>
      <x:c r="Y418" s="12" t="str">
        <x:f>IF(B418="Sell Cash-Secured Put",C418-D418,IF(B418="Sell Covered Call",C418+D418,""))</x:f>
      </x:c>
      <x:c r="Z418" s="12" t="str">
        <x:f>IF(OR(P418&lt;&gt;"Open",O418=""),"",IF(B418="Sell Cash-Secured Put",MAX(C418-O418,0)*100*E418,IF(B418="Sell Covered Call",MAX(O418-C418,0)*100*E418,"")))</x:f>
      </x:c>
      <x:c r="AA418" s="12" t="str">
        <x:f>IF(P418&lt;&gt;"Open","",IF(OR(B418="Sell Cash-Secured Put",B418="Sell Covered Call"),V418-Z418-J418-K418,""))</x:f>
      </x:c>
      <x:c r="AB418" s="12" t="n">
        <x:f>IF(P418="Buy to Close",(D418-R418)*100*E418-J418-K418,IF(OR(P418="Assigned",P418="Expired Worthless",P418="Called Away"),V418-J418-K418,0))</x:f>
        <x:v>0</x:v>
      </x:c>
      <x:c r="AC418" s="12" t="str">
        <x:f>IF(AND(P418="Assigned",OR(AD418="",AD418="Holding"),O418&lt;&gt;""),(O418-C418)*100*E418,IF(AND(B418="Own Shares",P418="Open",O418&lt;&gt;""),(O418-G418)*F418,""))</x:f>
      </x:c>
      <x:c r="AD418" s="11" t="n"/>
      <x:c r="AE418" s="11" t="str">
        <x:f>IF(AND(P418="Assigned",OR(AD418="",AD418="Holding")),E418*100,IF(AND(B418="Own Shares",P418="Open"),F418,""))</x:f>
      </x:c>
      <x:c r="AF418" s="12" t="str">
        <x:f>IF(AND(P418="Assigned",OR(AD418="",AD418="Holding")),C418,IF(AND(B418="Own Shares",P418="Open"),G418,""))</x:f>
      </x:c>
      <x:c r="AG418" s="12" t="str">
        <x:f>IF(AND(B418="Own Shares",P418="Sold",S418&lt;&gt;""),(S418-G418)*F418-J418-K418,IF(AND(P418="Assigned",AD418="Sold",S418&lt;&gt;""),(S418-C418)*E418*100,""))</x:f>
      </x:c>
    </x:row>
    <x:row r="419">
      <x:c r="A419" s="11" t="n"/>
      <x:c r="B419" s="11" t="n"/>
      <x:c r="C419" s="12" t="n"/>
      <x:c r="D419" s="12" t="n"/>
      <x:c r="E419" s="11" t="n"/>
      <x:c r="F419" s="11" t="n"/>
      <x:c r="G419" s="12" t="n"/>
      <x:c r="H419" s="13" t="n"/>
      <x:c r="I419" s="13" t="n"/>
      <x:c r="J419" s="12" t="n"/>
      <x:c r="K419" s="12" t="n"/>
      <x:c r="L419" s="11" t="n"/>
      <x:c r="M419" s="12" t="n"/>
      <x:c r="N419" s="11" t="n"/>
      <x:c r="O419" s="12" t="n"/>
      <x:c r="P419" s="11" t="n"/>
      <x:c r="Q419" s="13" t="n"/>
      <x:c r="R419" s="12" t="n"/>
      <x:c r="S419" s="12" t="n"/>
      <x:c r="T419" s="11" t="n"/>
      <x:c r="U419" s="11" t="n"/>
      <x:c r="V419" s="12" t="str">
        <x:f>IF(OR(B419="Sell Cash-Secured Put",B419="Sell Covered Call"),D419*100*E419,"")</x:f>
      </x:c>
      <x:c r="W419" s="12" t="str">
        <x:f>IF(AND(B419="Sell Cash-Secured Put",P419="Open"),C419*100*E419,"")</x:f>
      </x:c>
      <x:c r="X419" s="14" t="str">
        <x:f>IF(AND(B419="Sell Cash-Secured Put",M419&lt;&gt;""),(M419-C419)/M419,"")</x:f>
      </x:c>
      <x:c r="Y419" s="12" t="str">
        <x:f>IF(B419="Sell Cash-Secured Put",C419-D419,IF(B419="Sell Covered Call",C419+D419,""))</x:f>
      </x:c>
      <x:c r="Z419" s="12" t="str">
        <x:f>IF(OR(P419&lt;&gt;"Open",O419=""),"",IF(B419="Sell Cash-Secured Put",MAX(C419-O419,0)*100*E419,IF(B419="Sell Covered Call",MAX(O419-C419,0)*100*E419,"")))</x:f>
      </x:c>
      <x:c r="AA419" s="12" t="str">
        <x:f>IF(P419&lt;&gt;"Open","",IF(OR(B419="Sell Cash-Secured Put",B419="Sell Covered Call"),V419-Z419-J419-K419,""))</x:f>
      </x:c>
      <x:c r="AB419" s="12" t="n">
        <x:f>IF(P419="Buy to Close",(D419-R419)*100*E419-J419-K419,IF(OR(P419="Assigned",P419="Expired Worthless",P419="Called Away"),V419-J419-K419,0))</x:f>
        <x:v>0</x:v>
      </x:c>
      <x:c r="AC419" s="12" t="str">
        <x:f>IF(AND(P419="Assigned",OR(AD419="",AD419="Holding"),O419&lt;&gt;""),(O419-C419)*100*E419,IF(AND(B419="Own Shares",P419="Open",O419&lt;&gt;""),(O419-G419)*F419,""))</x:f>
      </x:c>
      <x:c r="AD419" s="11" t="n"/>
      <x:c r="AE419" s="11" t="str">
        <x:f>IF(AND(P419="Assigned",OR(AD419="",AD419="Holding")),E419*100,IF(AND(B419="Own Shares",P419="Open"),F419,""))</x:f>
      </x:c>
      <x:c r="AF419" s="12" t="str">
        <x:f>IF(AND(P419="Assigned",OR(AD419="",AD419="Holding")),C419,IF(AND(B419="Own Shares",P419="Open"),G419,""))</x:f>
      </x:c>
      <x:c r="AG419" s="12" t="str">
        <x:f>IF(AND(B419="Own Shares",P419="Sold",S419&lt;&gt;""),(S419-G419)*F419-J419-K419,IF(AND(P419="Assigned",AD419="Sold",S419&lt;&gt;""),(S419-C419)*E419*100,""))</x:f>
      </x:c>
    </x:row>
    <x:row r="420">
      <x:c r="A420" s="11" t="n"/>
      <x:c r="B420" s="11" t="n"/>
      <x:c r="C420" s="12" t="n"/>
      <x:c r="D420" s="12" t="n"/>
      <x:c r="E420" s="11" t="n"/>
      <x:c r="F420" s="11" t="n"/>
      <x:c r="G420" s="12" t="n"/>
      <x:c r="H420" s="13" t="n"/>
      <x:c r="I420" s="13" t="n"/>
      <x:c r="J420" s="12" t="n"/>
      <x:c r="K420" s="12" t="n"/>
      <x:c r="L420" s="11" t="n"/>
      <x:c r="M420" s="12" t="n"/>
      <x:c r="N420" s="11" t="n"/>
      <x:c r="O420" s="12" t="n"/>
      <x:c r="P420" s="11" t="n"/>
      <x:c r="Q420" s="13" t="n"/>
      <x:c r="R420" s="12" t="n"/>
      <x:c r="S420" s="12" t="n"/>
      <x:c r="T420" s="11" t="n"/>
      <x:c r="U420" s="11" t="n"/>
      <x:c r="V420" s="12" t="str">
        <x:f>IF(OR(B420="Sell Cash-Secured Put",B420="Sell Covered Call"),D420*100*E420,"")</x:f>
      </x:c>
      <x:c r="W420" s="12" t="str">
        <x:f>IF(AND(B420="Sell Cash-Secured Put",P420="Open"),C420*100*E420,"")</x:f>
      </x:c>
      <x:c r="X420" s="14" t="str">
        <x:f>IF(AND(B420="Sell Cash-Secured Put",M420&lt;&gt;""),(M420-C420)/M420,"")</x:f>
      </x:c>
      <x:c r="Y420" s="12" t="str">
        <x:f>IF(B420="Sell Cash-Secured Put",C420-D420,IF(B420="Sell Covered Call",C420+D420,""))</x:f>
      </x:c>
      <x:c r="Z420" s="12" t="str">
        <x:f>IF(OR(P420&lt;&gt;"Open",O420=""),"",IF(B420="Sell Cash-Secured Put",MAX(C420-O420,0)*100*E420,IF(B420="Sell Covered Call",MAX(O420-C420,0)*100*E420,"")))</x:f>
      </x:c>
      <x:c r="AA420" s="12" t="str">
        <x:f>IF(P420&lt;&gt;"Open","",IF(OR(B420="Sell Cash-Secured Put",B420="Sell Covered Call"),V420-Z420-J420-K420,""))</x:f>
      </x:c>
      <x:c r="AB420" s="12" t="n">
        <x:f>IF(P420="Buy to Close",(D420-R420)*100*E420-J420-K420,IF(OR(P420="Assigned",P420="Expired Worthless",P420="Called Away"),V420-J420-K420,0))</x:f>
        <x:v>0</x:v>
      </x:c>
      <x:c r="AC420" s="12" t="str">
        <x:f>IF(AND(P420="Assigned",OR(AD420="",AD420="Holding"),O420&lt;&gt;""),(O420-C420)*100*E420,IF(AND(B420="Own Shares",P420="Open",O420&lt;&gt;""),(O420-G420)*F420,""))</x:f>
      </x:c>
      <x:c r="AD420" s="11" t="n"/>
      <x:c r="AE420" s="11" t="str">
        <x:f>IF(AND(P420="Assigned",OR(AD420="",AD420="Holding")),E420*100,IF(AND(B420="Own Shares",P420="Open"),F420,""))</x:f>
      </x:c>
      <x:c r="AF420" s="12" t="str">
        <x:f>IF(AND(P420="Assigned",OR(AD420="",AD420="Holding")),C420,IF(AND(B420="Own Shares",P420="Open"),G420,""))</x:f>
      </x:c>
      <x:c r="AG420" s="12" t="str">
        <x:f>IF(AND(B420="Own Shares",P420="Sold",S420&lt;&gt;""),(S420-G420)*F420-J420-K420,IF(AND(P420="Assigned",AD420="Sold",S420&lt;&gt;""),(S420-C420)*E420*100,""))</x:f>
      </x:c>
    </x:row>
    <x:row r="421">
      <x:c r="A421" s="11" t="n"/>
      <x:c r="B421" s="11" t="n"/>
      <x:c r="C421" s="12" t="n"/>
      <x:c r="D421" s="12" t="n"/>
      <x:c r="E421" s="11" t="n"/>
      <x:c r="F421" s="11" t="n"/>
      <x:c r="G421" s="12" t="n"/>
      <x:c r="H421" s="13" t="n"/>
      <x:c r="I421" s="13" t="n"/>
      <x:c r="J421" s="12" t="n"/>
      <x:c r="K421" s="12" t="n"/>
      <x:c r="L421" s="11" t="n"/>
      <x:c r="M421" s="12" t="n"/>
      <x:c r="N421" s="11" t="n"/>
      <x:c r="O421" s="12" t="n"/>
      <x:c r="P421" s="11" t="n"/>
      <x:c r="Q421" s="13" t="n"/>
      <x:c r="R421" s="12" t="n"/>
      <x:c r="S421" s="12" t="n"/>
      <x:c r="T421" s="11" t="n"/>
      <x:c r="U421" s="11" t="n"/>
      <x:c r="V421" s="12" t="str">
        <x:f>IF(OR(B421="Sell Cash-Secured Put",B421="Sell Covered Call"),D421*100*E421,"")</x:f>
      </x:c>
      <x:c r="W421" s="12" t="str">
        <x:f>IF(AND(B421="Sell Cash-Secured Put",P421="Open"),C421*100*E421,"")</x:f>
      </x:c>
      <x:c r="X421" s="14" t="str">
        <x:f>IF(AND(B421="Sell Cash-Secured Put",M421&lt;&gt;""),(M421-C421)/M421,"")</x:f>
      </x:c>
      <x:c r="Y421" s="12" t="str">
        <x:f>IF(B421="Sell Cash-Secured Put",C421-D421,IF(B421="Sell Covered Call",C421+D421,""))</x:f>
      </x:c>
      <x:c r="Z421" s="12" t="str">
        <x:f>IF(OR(P421&lt;&gt;"Open",O421=""),"",IF(B421="Sell Cash-Secured Put",MAX(C421-O421,0)*100*E421,IF(B421="Sell Covered Call",MAX(O421-C421,0)*100*E421,"")))</x:f>
      </x:c>
      <x:c r="AA421" s="12" t="str">
        <x:f>IF(P421&lt;&gt;"Open","",IF(OR(B421="Sell Cash-Secured Put",B421="Sell Covered Call"),V421-Z421-J421-K421,""))</x:f>
      </x:c>
      <x:c r="AB421" s="12" t="n">
        <x:f>IF(P421="Buy to Close",(D421-R421)*100*E421-J421-K421,IF(OR(P421="Assigned",P421="Expired Worthless",P421="Called Away"),V421-J421-K421,0))</x:f>
        <x:v>0</x:v>
      </x:c>
      <x:c r="AC421" s="12" t="str">
        <x:f>IF(AND(P421="Assigned",OR(AD421="",AD421="Holding"),O421&lt;&gt;""),(O421-C421)*100*E421,IF(AND(B421="Own Shares",P421="Open",O421&lt;&gt;""),(O421-G421)*F421,""))</x:f>
      </x:c>
      <x:c r="AD421" s="11" t="n"/>
      <x:c r="AE421" s="11" t="str">
        <x:f>IF(AND(P421="Assigned",OR(AD421="",AD421="Holding")),E421*100,IF(AND(B421="Own Shares",P421="Open"),F421,""))</x:f>
      </x:c>
      <x:c r="AF421" s="12" t="str">
        <x:f>IF(AND(P421="Assigned",OR(AD421="",AD421="Holding")),C421,IF(AND(B421="Own Shares",P421="Open"),G421,""))</x:f>
      </x:c>
      <x:c r="AG421" s="12" t="str">
        <x:f>IF(AND(B421="Own Shares",P421="Sold",S421&lt;&gt;""),(S421-G421)*F421-J421-K421,IF(AND(P421="Assigned",AD421="Sold",S421&lt;&gt;""),(S421-C421)*E421*100,""))</x:f>
      </x:c>
    </x:row>
    <x:row r="422">
      <x:c r="A422" s="11" t="n"/>
      <x:c r="B422" s="11" t="n"/>
      <x:c r="C422" s="12" t="n"/>
      <x:c r="D422" s="12" t="n"/>
      <x:c r="E422" s="11" t="n"/>
      <x:c r="F422" s="11" t="n"/>
      <x:c r="G422" s="12" t="n"/>
      <x:c r="H422" s="13" t="n"/>
      <x:c r="I422" s="13" t="n"/>
      <x:c r="J422" s="12" t="n"/>
      <x:c r="K422" s="12" t="n"/>
      <x:c r="L422" s="11" t="n"/>
      <x:c r="M422" s="12" t="n"/>
      <x:c r="N422" s="11" t="n"/>
      <x:c r="O422" s="12" t="n"/>
      <x:c r="P422" s="11" t="n"/>
      <x:c r="Q422" s="13" t="n"/>
      <x:c r="R422" s="12" t="n"/>
      <x:c r="S422" s="12" t="n"/>
      <x:c r="T422" s="11" t="n"/>
      <x:c r="U422" s="11" t="n"/>
      <x:c r="V422" s="12" t="str">
        <x:f>IF(OR(B422="Sell Cash-Secured Put",B422="Sell Covered Call"),D422*100*E422,"")</x:f>
      </x:c>
      <x:c r="W422" s="12" t="str">
        <x:f>IF(AND(B422="Sell Cash-Secured Put",P422="Open"),C422*100*E422,"")</x:f>
      </x:c>
      <x:c r="X422" s="14" t="str">
        <x:f>IF(AND(B422="Sell Cash-Secured Put",M422&lt;&gt;""),(M422-C422)/M422,"")</x:f>
      </x:c>
      <x:c r="Y422" s="12" t="str">
        <x:f>IF(B422="Sell Cash-Secured Put",C422-D422,IF(B422="Sell Covered Call",C422+D422,""))</x:f>
      </x:c>
      <x:c r="Z422" s="12" t="str">
        <x:f>IF(OR(P422&lt;&gt;"Open",O422=""),"",IF(B422="Sell Cash-Secured Put",MAX(C422-O422,0)*100*E422,IF(B422="Sell Covered Call",MAX(O422-C422,0)*100*E422,"")))</x:f>
      </x:c>
      <x:c r="AA422" s="12" t="str">
        <x:f>IF(P422&lt;&gt;"Open","",IF(OR(B422="Sell Cash-Secured Put",B422="Sell Covered Call"),V422-Z422-J422-K422,""))</x:f>
      </x:c>
      <x:c r="AB422" s="12" t="n">
        <x:f>IF(P422="Buy to Close",(D422-R422)*100*E422-J422-K422,IF(OR(P422="Assigned",P422="Expired Worthless",P422="Called Away"),V422-J422-K422,0))</x:f>
        <x:v>0</x:v>
      </x:c>
      <x:c r="AC422" s="12" t="str">
        <x:f>IF(AND(P422="Assigned",OR(AD422="",AD422="Holding"),O422&lt;&gt;""),(O422-C422)*100*E422,IF(AND(B422="Own Shares",P422="Open",O422&lt;&gt;""),(O422-G422)*F422,""))</x:f>
      </x:c>
      <x:c r="AD422" s="11" t="n"/>
      <x:c r="AE422" s="11" t="str">
        <x:f>IF(AND(P422="Assigned",OR(AD422="",AD422="Holding")),E422*100,IF(AND(B422="Own Shares",P422="Open"),F422,""))</x:f>
      </x:c>
      <x:c r="AF422" s="12" t="str">
        <x:f>IF(AND(P422="Assigned",OR(AD422="",AD422="Holding")),C422,IF(AND(B422="Own Shares",P422="Open"),G422,""))</x:f>
      </x:c>
      <x:c r="AG422" s="12" t="str">
        <x:f>IF(AND(B422="Own Shares",P422="Sold",S422&lt;&gt;""),(S422-G422)*F422-J422-K422,IF(AND(P422="Assigned",AD422="Sold",S422&lt;&gt;""),(S422-C422)*E422*100,""))</x:f>
      </x:c>
    </x:row>
    <x:row r="423">
      <x:c r="A423" s="11" t="n"/>
      <x:c r="B423" s="11" t="n"/>
      <x:c r="C423" s="12" t="n"/>
      <x:c r="D423" s="12" t="n"/>
      <x:c r="E423" s="11" t="n"/>
      <x:c r="F423" s="11" t="n"/>
      <x:c r="G423" s="12" t="n"/>
      <x:c r="H423" s="13" t="n"/>
      <x:c r="I423" s="13" t="n"/>
      <x:c r="J423" s="12" t="n"/>
      <x:c r="K423" s="12" t="n"/>
      <x:c r="L423" s="11" t="n"/>
      <x:c r="M423" s="12" t="n"/>
      <x:c r="N423" s="11" t="n"/>
      <x:c r="O423" s="12" t="n"/>
      <x:c r="P423" s="11" t="n"/>
      <x:c r="Q423" s="13" t="n"/>
      <x:c r="R423" s="12" t="n"/>
      <x:c r="S423" s="12" t="n"/>
      <x:c r="T423" s="11" t="n"/>
      <x:c r="U423" s="11" t="n"/>
      <x:c r="V423" s="12" t="str">
        <x:f>IF(OR(B423="Sell Cash-Secured Put",B423="Sell Covered Call"),D423*100*E423,"")</x:f>
      </x:c>
      <x:c r="W423" s="12" t="str">
        <x:f>IF(AND(B423="Sell Cash-Secured Put",P423="Open"),C423*100*E423,"")</x:f>
      </x:c>
      <x:c r="X423" s="14" t="str">
        <x:f>IF(AND(B423="Sell Cash-Secured Put",M423&lt;&gt;""),(M423-C423)/M423,"")</x:f>
      </x:c>
      <x:c r="Y423" s="12" t="str">
        <x:f>IF(B423="Sell Cash-Secured Put",C423-D423,IF(B423="Sell Covered Call",C423+D423,""))</x:f>
      </x:c>
      <x:c r="Z423" s="12" t="str">
        <x:f>IF(OR(P423&lt;&gt;"Open",O423=""),"",IF(B423="Sell Cash-Secured Put",MAX(C423-O423,0)*100*E423,IF(B423="Sell Covered Call",MAX(O423-C423,0)*100*E423,"")))</x:f>
      </x:c>
      <x:c r="AA423" s="12" t="str">
        <x:f>IF(P423&lt;&gt;"Open","",IF(OR(B423="Sell Cash-Secured Put",B423="Sell Covered Call"),V423-Z423-J423-K423,""))</x:f>
      </x:c>
      <x:c r="AB423" s="12" t="n">
        <x:f>IF(P423="Buy to Close",(D423-R423)*100*E423-J423-K423,IF(OR(P423="Assigned",P423="Expired Worthless",P423="Called Away"),V423-J423-K423,0))</x:f>
        <x:v>0</x:v>
      </x:c>
      <x:c r="AC423" s="12" t="str">
        <x:f>IF(AND(P423="Assigned",OR(AD423="",AD423="Holding"),O423&lt;&gt;""),(O423-C423)*100*E423,IF(AND(B423="Own Shares",P423="Open",O423&lt;&gt;""),(O423-G423)*F423,""))</x:f>
      </x:c>
      <x:c r="AD423" s="11" t="n"/>
      <x:c r="AE423" s="11" t="str">
        <x:f>IF(AND(P423="Assigned",OR(AD423="",AD423="Holding")),E423*100,IF(AND(B423="Own Shares",P423="Open"),F423,""))</x:f>
      </x:c>
      <x:c r="AF423" s="12" t="str">
        <x:f>IF(AND(P423="Assigned",OR(AD423="",AD423="Holding")),C423,IF(AND(B423="Own Shares",P423="Open"),G423,""))</x:f>
      </x:c>
      <x:c r="AG423" s="12" t="str">
        <x:f>IF(AND(B423="Own Shares",P423="Sold",S423&lt;&gt;""),(S423-G423)*F423-J423-K423,IF(AND(P423="Assigned",AD423="Sold",S423&lt;&gt;""),(S423-C423)*E423*100,""))</x:f>
      </x:c>
    </x:row>
    <x:row r="424">
      <x:c r="A424" s="11" t="n"/>
      <x:c r="B424" s="11" t="n"/>
      <x:c r="C424" s="12" t="n"/>
      <x:c r="D424" s="12" t="n"/>
      <x:c r="E424" s="11" t="n"/>
      <x:c r="F424" s="11" t="n"/>
      <x:c r="G424" s="12" t="n"/>
      <x:c r="H424" s="13" t="n"/>
      <x:c r="I424" s="13" t="n"/>
      <x:c r="J424" s="12" t="n"/>
      <x:c r="K424" s="12" t="n"/>
      <x:c r="L424" s="11" t="n"/>
      <x:c r="M424" s="12" t="n"/>
      <x:c r="N424" s="11" t="n"/>
      <x:c r="O424" s="12" t="n"/>
      <x:c r="P424" s="11" t="n"/>
      <x:c r="Q424" s="13" t="n"/>
      <x:c r="R424" s="12" t="n"/>
      <x:c r="S424" s="12" t="n"/>
      <x:c r="T424" s="11" t="n"/>
      <x:c r="U424" s="11" t="n"/>
      <x:c r="V424" s="12" t="str">
        <x:f>IF(OR(B424="Sell Cash-Secured Put",B424="Sell Covered Call"),D424*100*E424,"")</x:f>
      </x:c>
      <x:c r="W424" s="12" t="str">
        <x:f>IF(AND(B424="Sell Cash-Secured Put",P424="Open"),C424*100*E424,"")</x:f>
      </x:c>
      <x:c r="X424" s="14" t="str">
        <x:f>IF(AND(B424="Sell Cash-Secured Put",M424&lt;&gt;""),(M424-C424)/M424,"")</x:f>
      </x:c>
      <x:c r="Y424" s="12" t="str">
        <x:f>IF(B424="Sell Cash-Secured Put",C424-D424,IF(B424="Sell Covered Call",C424+D424,""))</x:f>
      </x:c>
      <x:c r="Z424" s="12" t="str">
        <x:f>IF(OR(P424&lt;&gt;"Open",O424=""),"",IF(B424="Sell Cash-Secured Put",MAX(C424-O424,0)*100*E424,IF(B424="Sell Covered Call",MAX(O424-C424,0)*100*E424,"")))</x:f>
      </x:c>
      <x:c r="AA424" s="12" t="str">
        <x:f>IF(P424&lt;&gt;"Open","",IF(OR(B424="Sell Cash-Secured Put",B424="Sell Covered Call"),V424-Z424-J424-K424,""))</x:f>
      </x:c>
      <x:c r="AB424" s="12" t="n">
        <x:f>IF(P424="Buy to Close",(D424-R424)*100*E424-J424-K424,IF(OR(P424="Assigned",P424="Expired Worthless",P424="Called Away"),V424-J424-K424,0))</x:f>
        <x:v>0</x:v>
      </x:c>
      <x:c r="AC424" s="12" t="str">
        <x:f>IF(AND(P424="Assigned",OR(AD424="",AD424="Holding"),O424&lt;&gt;""),(O424-C424)*100*E424,IF(AND(B424="Own Shares",P424="Open",O424&lt;&gt;""),(O424-G424)*F424,""))</x:f>
      </x:c>
      <x:c r="AD424" s="11" t="n"/>
      <x:c r="AE424" s="11" t="str">
        <x:f>IF(AND(P424="Assigned",OR(AD424="",AD424="Holding")),E424*100,IF(AND(B424="Own Shares",P424="Open"),F424,""))</x:f>
      </x:c>
      <x:c r="AF424" s="12" t="str">
        <x:f>IF(AND(P424="Assigned",OR(AD424="",AD424="Holding")),C424,IF(AND(B424="Own Shares",P424="Open"),G424,""))</x:f>
      </x:c>
      <x:c r="AG424" s="12" t="str">
        <x:f>IF(AND(B424="Own Shares",P424="Sold",S424&lt;&gt;""),(S424-G424)*F424-J424-K424,IF(AND(P424="Assigned",AD424="Sold",S424&lt;&gt;""),(S424-C424)*E424*100,""))</x:f>
      </x:c>
    </x:row>
    <x:row r="425">
      <x:c r="A425" s="11" t="n"/>
      <x:c r="B425" s="11" t="n"/>
      <x:c r="C425" s="12" t="n"/>
      <x:c r="D425" s="12" t="n"/>
      <x:c r="E425" s="11" t="n"/>
      <x:c r="F425" s="11" t="n"/>
      <x:c r="G425" s="12" t="n"/>
      <x:c r="H425" s="13" t="n"/>
      <x:c r="I425" s="13" t="n"/>
      <x:c r="J425" s="12" t="n"/>
      <x:c r="K425" s="12" t="n"/>
      <x:c r="L425" s="11" t="n"/>
      <x:c r="M425" s="12" t="n"/>
      <x:c r="N425" s="11" t="n"/>
      <x:c r="O425" s="12" t="n"/>
      <x:c r="P425" s="11" t="n"/>
      <x:c r="Q425" s="13" t="n"/>
      <x:c r="R425" s="12" t="n"/>
      <x:c r="S425" s="12" t="n"/>
      <x:c r="T425" s="11" t="n"/>
      <x:c r="U425" s="11" t="n"/>
      <x:c r="V425" s="12" t="str">
        <x:f>IF(OR(B425="Sell Cash-Secured Put",B425="Sell Covered Call"),D425*100*E425,"")</x:f>
      </x:c>
      <x:c r="W425" s="12" t="str">
        <x:f>IF(AND(B425="Sell Cash-Secured Put",P425="Open"),C425*100*E425,"")</x:f>
      </x:c>
      <x:c r="X425" s="14" t="str">
        <x:f>IF(AND(B425="Sell Cash-Secured Put",M425&lt;&gt;""),(M425-C425)/M425,"")</x:f>
      </x:c>
      <x:c r="Y425" s="12" t="str">
        <x:f>IF(B425="Sell Cash-Secured Put",C425-D425,IF(B425="Sell Covered Call",C425+D425,""))</x:f>
      </x:c>
      <x:c r="Z425" s="12" t="str">
        <x:f>IF(OR(P425&lt;&gt;"Open",O425=""),"",IF(B425="Sell Cash-Secured Put",MAX(C425-O425,0)*100*E425,IF(B425="Sell Covered Call",MAX(O425-C425,0)*100*E425,"")))</x:f>
      </x:c>
      <x:c r="AA425" s="12" t="str">
        <x:f>IF(P425&lt;&gt;"Open","",IF(OR(B425="Sell Cash-Secured Put",B425="Sell Covered Call"),V425-Z425-J425-K425,""))</x:f>
      </x:c>
      <x:c r="AB425" s="12" t="n">
        <x:f>IF(P425="Buy to Close",(D425-R425)*100*E425-J425-K425,IF(OR(P425="Assigned",P425="Expired Worthless",P425="Called Away"),V425-J425-K425,0))</x:f>
        <x:v>0</x:v>
      </x:c>
      <x:c r="AC425" s="12" t="str">
        <x:f>IF(AND(P425="Assigned",OR(AD425="",AD425="Holding"),O425&lt;&gt;""),(O425-C425)*100*E425,IF(AND(B425="Own Shares",P425="Open",O425&lt;&gt;""),(O425-G425)*F425,""))</x:f>
      </x:c>
      <x:c r="AD425" s="11" t="n"/>
      <x:c r="AE425" s="11" t="str">
        <x:f>IF(AND(P425="Assigned",OR(AD425="",AD425="Holding")),E425*100,IF(AND(B425="Own Shares",P425="Open"),F425,""))</x:f>
      </x:c>
      <x:c r="AF425" s="12" t="str">
        <x:f>IF(AND(P425="Assigned",OR(AD425="",AD425="Holding")),C425,IF(AND(B425="Own Shares",P425="Open"),G425,""))</x:f>
      </x:c>
      <x:c r="AG425" s="12" t="str">
        <x:f>IF(AND(B425="Own Shares",P425="Sold",S425&lt;&gt;""),(S425-G425)*F425-J425-K425,IF(AND(P425="Assigned",AD425="Sold",S425&lt;&gt;""),(S425-C425)*E425*100,""))</x:f>
      </x:c>
    </x:row>
    <x:row r="426">
      <x:c r="A426" s="11" t="n"/>
      <x:c r="B426" s="11" t="n"/>
      <x:c r="C426" s="12" t="n"/>
      <x:c r="D426" s="12" t="n"/>
      <x:c r="E426" s="11" t="n"/>
      <x:c r="F426" s="11" t="n"/>
      <x:c r="G426" s="12" t="n"/>
      <x:c r="H426" s="13" t="n"/>
      <x:c r="I426" s="13" t="n"/>
      <x:c r="J426" s="12" t="n"/>
      <x:c r="K426" s="12" t="n"/>
      <x:c r="L426" s="11" t="n"/>
      <x:c r="M426" s="12" t="n"/>
      <x:c r="N426" s="11" t="n"/>
      <x:c r="O426" s="12" t="n"/>
      <x:c r="P426" s="11" t="n"/>
      <x:c r="Q426" s="13" t="n"/>
      <x:c r="R426" s="12" t="n"/>
      <x:c r="S426" s="12" t="n"/>
      <x:c r="T426" s="11" t="n"/>
      <x:c r="U426" s="11" t="n"/>
      <x:c r="V426" s="12" t="str">
        <x:f>IF(OR(B426="Sell Cash-Secured Put",B426="Sell Covered Call"),D426*100*E426,"")</x:f>
      </x:c>
      <x:c r="W426" s="12" t="str">
        <x:f>IF(AND(B426="Sell Cash-Secured Put",P426="Open"),C426*100*E426,"")</x:f>
      </x:c>
      <x:c r="X426" s="14" t="str">
        <x:f>IF(AND(B426="Sell Cash-Secured Put",M426&lt;&gt;""),(M426-C426)/M426,"")</x:f>
      </x:c>
      <x:c r="Y426" s="12" t="str">
        <x:f>IF(B426="Sell Cash-Secured Put",C426-D426,IF(B426="Sell Covered Call",C426+D426,""))</x:f>
      </x:c>
      <x:c r="Z426" s="12" t="str">
        <x:f>IF(OR(P426&lt;&gt;"Open",O426=""),"",IF(B426="Sell Cash-Secured Put",MAX(C426-O426,0)*100*E426,IF(B426="Sell Covered Call",MAX(O426-C426,0)*100*E426,"")))</x:f>
      </x:c>
      <x:c r="AA426" s="12" t="str">
        <x:f>IF(P426&lt;&gt;"Open","",IF(OR(B426="Sell Cash-Secured Put",B426="Sell Covered Call"),V426-Z426-J426-K426,""))</x:f>
      </x:c>
      <x:c r="AB426" s="12" t="n">
        <x:f>IF(P426="Buy to Close",(D426-R426)*100*E426-J426-K426,IF(OR(P426="Assigned",P426="Expired Worthless",P426="Called Away"),V426-J426-K426,0))</x:f>
        <x:v>0</x:v>
      </x:c>
      <x:c r="AC426" s="12" t="str">
        <x:f>IF(AND(P426="Assigned",OR(AD426="",AD426="Holding"),O426&lt;&gt;""),(O426-C426)*100*E426,IF(AND(B426="Own Shares",P426="Open",O426&lt;&gt;""),(O426-G426)*F426,""))</x:f>
      </x:c>
      <x:c r="AD426" s="11" t="n"/>
      <x:c r="AE426" s="11" t="str">
        <x:f>IF(AND(P426="Assigned",OR(AD426="",AD426="Holding")),E426*100,IF(AND(B426="Own Shares",P426="Open"),F426,""))</x:f>
      </x:c>
      <x:c r="AF426" s="12" t="str">
        <x:f>IF(AND(P426="Assigned",OR(AD426="",AD426="Holding")),C426,IF(AND(B426="Own Shares",P426="Open"),G426,""))</x:f>
      </x:c>
      <x:c r="AG426" s="12" t="str">
        <x:f>IF(AND(B426="Own Shares",P426="Sold",S426&lt;&gt;""),(S426-G426)*F426-J426-K426,IF(AND(P426="Assigned",AD426="Sold",S426&lt;&gt;""),(S426-C426)*E426*100,""))</x:f>
      </x:c>
    </x:row>
    <x:row r="427">
      <x:c r="A427" s="11" t="n"/>
      <x:c r="B427" s="11" t="n"/>
      <x:c r="C427" s="12" t="n"/>
      <x:c r="D427" s="12" t="n"/>
      <x:c r="E427" s="11" t="n"/>
      <x:c r="F427" s="11" t="n"/>
      <x:c r="G427" s="12" t="n"/>
      <x:c r="H427" s="13" t="n"/>
      <x:c r="I427" s="13" t="n"/>
      <x:c r="J427" s="12" t="n"/>
      <x:c r="K427" s="12" t="n"/>
      <x:c r="L427" s="11" t="n"/>
      <x:c r="M427" s="12" t="n"/>
      <x:c r="N427" s="11" t="n"/>
      <x:c r="O427" s="12" t="n"/>
      <x:c r="P427" s="11" t="n"/>
      <x:c r="Q427" s="13" t="n"/>
      <x:c r="R427" s="12" t="n"/>
      <x:c r="S427" s="12" t="n"/>
      <x:c r="T427" s="11" t="n"/>
      <x:c r="U427" s="11" t="n"/>
      <x:c r="V427" s="12" t="str">
        <x:f>IF(OR(B427="Sell Cash-Secured Put",B427="Sell Covered Call"),D427*100*E427,"")</x:f>
      </x:c>
      <x:c r="W427" s="12" t="str">
        <x:f>IF(AND(B427="Sell Cash-Secured Put",P427="Open"),C427*100*E427,"")</x:f>
      </x:c>
      <x:c r="X427" s="14" t="str">
        <x:f>IF(AND(B427="Sell Cash-Secured Put",M427&lt;&gt;""),(M427-C427)/M427,"")</x:f>
      </x:c>
      <x:c r="Y427" s="12" t="str">
        <x:f>IF(B427="Sell Cash-Secured Put",C427-D427,IF(B427="Sell Covered Call",C427+D427,""))</x:f>
      </x:c>
      <x:c r="Z427" s="12" t="str">
        <x:f>IF(OR(P427&lt;&gt;"Open",O427=""),"",IF(B427="Sell Cash-Secured Put",MAX(C427-O427,0)*100*E427,IF(B427="Sell Covered Call",MAX(O427-C427,0)*100*E427,"")))</x:f>
      </x:c>
      <x:c r="AA427" s="12" t="str">
        <x:f>IF(P427&lt;&gt;"Open","",IF(OR(B427="Sell Cash-Secured Put",B427="Sell Covered Call"),V427-Z427-J427-K427,""))</x:f>
      </x:c>
      <x:c r="AB427" s="12" t="n">
        <x:f>IF(P427="Buy to Close",(D427-R427)*100*E427-J427-K427,IF(OR(P427="Assigned",P427="Expired Worthless",P427="Called Away"),V427-J427-K427,0))</x:f>
        <x:v>0</x:v>
      </x:c>
      <x:c r="AC427" s="12" t="str">
        <x:f>IF(AND(P427="Assigned",OR(AD427="",AD427="Holding"),O427&lt;&gt;""),(O427-C427)*100*E427,IF(AND(B427="Own Shares",P427="Open",O427&lt;&gt;""),(O427-G427)*F427,""))</x:f>
      </x:c>
      <x:c r="AD427" s="11" t="n"/>
      <x:c r="AE427" s="11" t="str">
        <x:f>IF(AND(P427="Assigned",OR(AD427="",AD427="Holding")),E427*100,IF(AND(B427="Own Shares",P427="Open"),F427,""))</x:f>
      </x:c>
      <x:c r="AF427" s="12" t="str">
        <x:f>IF(AND(P427="Assigned",OR(AD427="",AD427="Holding")),C427,IF(AND(B427="Own Shares",P427="Open"),G427,""))</x:f>
      </x:c>
      <x:c r="AG427" s="12" t="str">
        <x:f>IF(AND(B427="Own Shares",P427="Sold",S427&lt;&gt;""),(S427-G427)*F427-J427-K427,IF(AND(P427="Assigned",AD427="Sold",S427&lt;&gt;""),(S427-C427)*E427*100,""))</x:f>
      </x:c>
    </x:row>
    <x:row r="428">
      <x:c r="A428" s="11" t="n"/>
      <x:c r="B428" s="11" t="n"/>
      <x:c r="C428" s="12" t="n"/>
      <x:c r="D428" s="12" t="n"/>
      <x:c r="E428" s="11" t="n"/>
      <x:c r="F428" s="11" t="n"/>
      <x:c r="G428" s="12" t="n"/>
      <x:c r="H428" s="13" t="n"/>
      <x:c r="I428" s="13" t="n"/>
      <x:c r="J428" s="12" t="n"/>
      <x:c r="K428" s="12" t="n"/>
      <x:c r="L428" s="11" t="n"/>
      <x:c r="M428" s="12" t="n"/>
      <x:c r="N428" s="11" t="n"/>
      <x:c r="O428" s="12" t="n"/>
      <x:c r="P428" s="11" t="n"/>
      <x:c r="Q428" s="13" t="n"/>
      <x:c r="R428" s="12" t="n"/>
      <x:c r="S428" s="12" t="n"/>
      <x:c r="T428" s="11" t="n"/>
      <x:c r="U428" s="11" t="n"/>
      <x:c r="V428" s="12" t="str">
        <x:f>IF(OR(B428="Sell Cash-Secured Put",B428="Sell Covered Call"),D428*100*E428,"")</x:f>
      </x:c>
      <x:c r="W428" s="12" t="str">
        <x:f>IF(AND(B428="Sell Cash-Secured Put",P428="Open"),C428*100*E428,"")</x:f>
      </x:c>
      <x:c r="X428" s="14" t="str">
        <x:f>IF(AND(B428="Sell Cash-Secured Put",M428&lt;&gt;""),(M428-C428)/M428,"")</x:f>
      </x:c>
      <x:c r="Y428" s="12" t="str">
        <x:f>IF(B428="Sell Cash-Secured Put",C428-D428,IF(B428="Sell Covered Call",C428+D428,""))</x:f>
      </x:c>
      <x:c r="Z428" s="12" t="str">
        <x:f>IF(OR(P428&lt;&gt;"Open",O428=""),"",IF(B428="Sell Cash-Secured Put",MAX(C428-O428,0)*100*E428,IF(B428="Sell Covered Call",MAX(O428-C428,0)*100*E428,"")))</x:f>
      </x:c>
      <x:c r="AA428" s="12" t="str">
        <x:f>IF(P428&lt;&gt;"Open","",IF(OR(B428="Sell Cash-Secured Put",B428="Sell Covered Call"),V428-Z428-J428-K428,""))</x:f>
      </x:c>
      <x:c r="AB428" s="12" t="n">
        <x:f>IF(P428="Buy to Close",(D428-R428)*100*E428-J428-K428,IF(OR(P428="Assigned",P428="Expired Worthless",P428="Called Away"),V428-J428-K428,0))</x:f>
        <x:v>0</x:v>
      </x:c>
      <x:c r="AC428" s="12" t="str">
        <x:f>IF(AND(P428="Assigned",OR(AD428="",AD428="Holding"),O428&lt;&gt;""),(O428-C428)*100*E428,IF(AND(B428="Own Shares",P428="Open",O428&lt;&gt;""),(O428-G428)*F428,""))</x:f>
      </x:c>
      <x:c r="AD428" s="11" t="n"/>
      <x:c r="AE428" s="11" t="str">
        <x:f>IF(AND(P428="Assigned",OR(AD428="",AD428="Holding")),E428*100,IF(AND(B428="Own Shares",P428="Open"),F428,""))</x:f>
      </x:c>
      <x:c r="AF428" s="12" t="str">
        <x:f>IF(AND(P428="Assigned",OR(AD428="",AD428="Holding")),C428,IF(AND(B428="Own Shares",P428="Open"),G428,""))</x:f>
      </x:c>
      <x:c r="AG428" s="12" t="str">
        <x:f>IF(AND(B428="Own Shares",P428="Sold",S428&lt;&gt;""),(S428-G428)*F428-J428-K428,IF(AND(P428="Assigned",AD428="Sold",S428&lt;&gt;""),(S428-C428)*E428*100,""))</x:f>
      </x:c>
    </x:row>
    <x:row r="429">
      <x:c r="A429" s="11" t="n"/>
      <x:c r="B429" s="11" t="n"/>
      <x:c r="C429" s="12" t="n"/>
      <x:c r="D429" s="12" t="n"/>
      <x:c r="E429" s="11" t="n"/>
      <x:c r="F429" s="11" t="n"/>
      <x:c r="G429" s="12" t="n"/>
      <x:c r="H429" s="13" t="n"/>
      <x:c r="I429" s="13" t="n"/>
      <x:c r="J429" s="12" t="n"/>
      <x:c r="K429" s="12" t="n"/>
      <x:c r="L429" s="11" t="n"/>
      <x:c r="M429" s="12" t="n"/>
      <x:c r="N429" s="11" t="n"/>
      <x:c r="O429" s="12" t="n"/>
      <x:c r="P429" s="11" t="n"/>
      <x:c r="Q429" s="13" t="n"/>
      <x:c r="R429" s="12" t="n"/>
      <x:c r="S429" s="12" t="n"/>
      <x:c r="T429" s="11" t="n"/>
      <x:c r="U429" s="11" t="n"/>
      <x:c r="V429" s="12" t="str">
        <x:f>IF(OR(B429="Sell Cash-Secured Put",B429="Sell Covered Call"),D429*100*E429,"")</x:f>
      </x:c>
      <x:c r="W429" s="12" t="str">
        <x:f>IF(AND(B429="Sell Cash-Secured Put",P429="Open"),C429*100*E429,"")</x:f>
      </x:c>
      <x:c r="X429" s="14" t="str">
        <x:f>IF(AND(B429="Sell Cash-Secured Put",M429&lt;&gt;""),(M429-C429)/M429,"")</x:f>
      </x:c>
      <x:c r="Y429" s="12" t="str">
        <x:f>IF(B429="Sell Cash-Secured Put",C429-D429,IF(B429="Sell Covered Call",C429+D429,""))</x:f>
      </x:c>
      <x:c r="Z429" s="12" t="str">
        <x:f>IF(OR(P429&lt;&gt;"Open",O429=""),"",IF(B429="Sell Cash-Secured Put",MAX(C429-O429,0)*100*E429,IF(B429="Sell Covered Call",MAX(O429-C429,0)*100*E429,"")))</x:f>
      </x:c>
      <x:c r="AA429" s="12" t="str">
        <x:f>IF(P429&lt;&gt;"Open","",IF(OR(B429="Sell Cash-Secured Put",B429="Sell Covered Call"),V429-Z429-J429-K429,""))</x:f>
      </x:c>
      <x:c r="AB429" s="12" t="n">
        <x:f>IF(P429="Buy to Close",(D429-R429)*100*E429-J429-K429,IF(OR(P429="Assigned",P429="Expired Worthless",P429="Called Away"),V429-J429-K429,0))</x:f>
        <x:v>0</x:v>
      </x:c>
      <x:c r="AC429" s="12" t="str">
        <x:f>IF(AND(P429="Assigned",OR(AD429="",AD429="Holding"),O429&lt;&gt;""),(O429-C429)*100*E429,IF(AND(B429="Own Shares",P429="Open",O429&lt;&gt;""),(O429-G429)*F429,""))</x:f>
      </x:c>
      <x:c r="AD429" s="11" t="n"/>
      <x:c r="AE429" s="11" t="str">
        <x:f>IF(AND(P429="Assigned",OR(AD429="",AD429="Holding")),E429*100,IF(AND(B429="Own Shares",P429="Open"),F429,""))</x:f>
      </x:c>
      <x:c r="AF429" s="12" t="str">
        <x:f>IF(AND(P429="Assigned",OR(AD429="",AD429="Holding")),C429,IF(AND(B429="Own Shares",P429="Open"),G429,""))</x:f>
      </x:c>
      <x:c r="AG429" s="12" t="str">
        <x:f>IF(AND(B429="Own Shares",P429="Sold",S429&lt;&gt;""),(S429-G429)*F429-J429-K429,IF(AND(P429="Assigned",AD429="Sold",S429&lt;&gt;""),(S429-C429)*E429*100,""))</x:f>
      </x:c>
    </x:row>
    <x:row r="430">
      <x:c r="A430" s="11" t="n"/>
      <x:c r="B430" s="11" t="n"/>
      <x:c r="C430" s="12" t="n"/>
      <x:c r="D430" s="12" t="n"/>
      <x:c r="E430" s="11" t="n"/>
      <x:c r="F430" s="11" t="n"/>
      <x:c r="G430" s="12" t="n"/>
      <x:c r="H430" s="13" t="n"/>
      <x:c r="I430" s="13" t="n"/>
      <x:c r="J430" s="12" t="n"/>
      <x:c r="K430" s="12" t="n"/>
      <x:c r="L430" s="11" t="n"/>
      <x:c r="M430" s="12" t="n"/>
      <x:c r="N430" s="11" t="n"/>
      <x:c r="O430" s="12" t="n"/>
      <x:c r="P430" s="11" t="n"/>
      <x:c r="Q430" s="13" t="n"/>
      <x:c r="R430" s="12" t="n"/>
      <x:c r="S430" s="12" t="n"/>
      <x:c r="T430" s="11" t="n"/>
      <x:c r="U430" s="11" t="n"/>
      <x:c r="V430" s="12" t="str">
        <x:f>IF(OR(B430="Sell Cash-Secured Put",B430="Sell Covered Call"),D430*100*E430,"")</x:f>
      </x:c>
      <x:c r="W430" s="12" t="str">
        <x:f>IF(AND(B430="Sell Cash-Secured Put",P430="Open"),C430*100*E430,"")</x:f>
      </x:c>
      <x:c r="X430" s="14" t="str">
        <x:f>IF(AND(B430="Sell Cash-Secured Put",M430&lt;&gt;""),(M430-C430)/M430,"")</x:f>
      </x:c>
      <x:c r="Y430" s="12" t="str">
        <x:f>IF(B430="Sell Cash-Secured Put",C430-D430,IF(B430="Sell Covered Call",C430+D430,""))</x:f>
      </x:c>
      <x:c r="Z430" s="12" t="str">
        <x:f>IF(OR(P430&lt;&gt;"Open",O430=""),"",IF(B430="Sell Cash-Secured Put",MAX(C430-O430,0)*100*E430,IF(B430="Sell Covered Call",MAX(O430-C430,0)*100*E430,"")))</x:f>
      </x:c>
      <x:c r="AA430" s="12" t="str">
        <x:f>IF(P430&lt;&gt;"Open","",IF(OR(B430="Sell Cash-Secured Put",B430="Sell Covered Call"),V430-Z430-J430-K430,""))</x:f>
      </x:c>
      <x:c r="AB430" s="12" t="n">
        <x:f>IF(P430="Buy to Close",(D430-R430)*100*E430-J430-K430,IF(OR(P430="Assigned",P430="Expired Worthless",P430="Called Away"),V430-J430-K430,0))</x:f>
        <x:v>0</x:v>
      </x:c>
      <x:c r="AC430" s="12" t="str">
        <x:f>IF(AND(P430="Assigned",OR(AD430="",AD430="Holding"),O430&lt;&gt;""),(O430-C430)*100*E430,IF(AND(B430="Own Shares",P430="Open",O430&lt;&gt;""),(O430-G430)*F430,""))</x:f>
      </x:c>
      <x:c r="AD430" s="11" t="n"/>
      <x:c r="AE430" s="11" t="str">
        <x:f>IF(AND(P430="Assigned",OR(AD430="",AD430="Holding")),E430*100,IF(AND(B430="Own Shares",P430="Open"),F430,""))</x:f>
      </x:c>
      <x:c r="AF430" s="12" t="str">
        <x:f>IF(AND(P430="Assigned",OR(AD430="",AD430="Holding")),C430,IF(AND(B430="Own Shares",P430="Open"),G430,""))</x:f>
      </x:c>
      <x:c r="AG430" s="12" t="str">
        <x:f>IF(AND(B430="Own Shares",P430="Sold",S430&lt;&gt;""),(S430-G430)*F430-J430-K430,IF(AND(P430="Assigned",AD430="Sold",S430&lt;&gt;""),(S430-C430)*E430*100,""))</x:f>
      </x:c>
    </x:row>
    <x:row r="431">
      <x:c r="A431" s="11" t="n"/>
      <x:c r="B431" s="11" t="n"/>
      <x:c r="C431" s="12" t="n"/>
      <x:c r="D431" s="12" t="n"/>
      <x:c r="E431" s="11" t="n"/>
      <x:c r="F431" s="11" t="n"/>
      <x:c r="G431" s="12" t="n"/>
      <x:c r="H431" s="13" t="n"/>
      <x:c r="I431" s="13" t="n"/>
      <x:c r="J431" s="12" t="n"/>
      <x:c r="K431" s="12" t="n"/>
      <x:c r="L431" s="11" t="n"/>
      <x:c r="M431" s="12" t="n"/>
      <x:c r="N431" s="11" t="n"/>
      <x:c r="O431" s="12" t="n"/>
      <x:c r="P431" s="11" t="n"/>
      <x:c r="Q431" s="13" t="n"/>
      <x:c r="R431" s="12" t="n"/>
      <x:c r="S431" s="12" t="n"/>
      <x:c r="T431" s="11" t="n"/>
      <x:c r="U431" s="11" t="n"/>
      <x:c r="V431" s="12" t="str">
        <x:f>IF(OR(B431="Sell Cash-Secured Put",B431="Sell Covered Call"),D431*100*E431,"")</x:f>
      </x:c>
      <x:c r="W431" s="12" t="str">
        <x:f>IF(AND(B431="Sell Cash-Secured Put",P431="Open"),C431*100*E431,"")</x:f>
      </x:c>
      <x:c r="X431" s="14" t="str">
        <x:f>IF(AND(B431="Sell Cash-Secured Put",M431&lt;&gt;""),(M431-C431)/M431,"")</x:f>
      </x:c>
      <x:c r="Y431" s="12" t="str">
        <x:f>IF(B431="Sell Cash-Secured Put",C431-D431,IF(B431="Sell Covered Call",C431+D431,""))</x:f>
      </x:c>
      <x:c r="Z431" s="12" t="str">
        <x:f>IF(OR(P431&lt;&gt;"Open",O431=""),"",IF(B431="Sell Cash-Secured Put",MAX(C431-O431,0)*100*E431,IF(B431="Sell Covered Call",MAX(O431-C431,0)*100*E431,"")))</x:f>
      </x:c>
      <x:c r="AA431" s="12" t="str">
        <x:f>IF(P431&lt;&gt;"Open","",IF(OR(B431="Sell Cash-Secured Put",B431="Sell Covered Call"),V431-Z431-J431-K431,""))</x:f>
      </x:c>
      <x:c r="AB431" s="12" t="n">
        <x:f>IF(P431="Buy to Close",(D431-R431)*100*E431-J431-K431,IF(OR(P431="Assigned",P431="Expired Worthless",P431="Called Away"),V431-J431-K431,0))</x:f>
        <x:v>0</x:v>
      </x:c>
      <x:c r="AC431" s="12" t="str">
        <x:f>IF(AND(P431="Assigned",OR(AD431="",AD431="Holding"),O431&lt;&gt;""),(O431-C431)*100*E431,IF(AND(B431="Own Shares",P431="Open",O431&lt;&gt;""),(O431-G431)*F431,""))</x:f>
      </x:c>
      <x:c r="AD431" s="11" t="n"/>
      <x:c r="AE431" s="11" t="str">
        <x:f>IF(AND(P431="Assigned",OR(AD431="",AD431="Holding")),E431*100,IF(AND(B431="Own Shares",P431="Open"),F431,""))</x:f>
      </x:c>
      <x:c r="AF431" s="12" t="str">
        <x:f>IF(AND(P431="Assigned",OR(AD431="",AD431="Holding")),C431,IF(AND(B431="Own Shares",P431="Open"),G431,""))</x:f>
      </x:c>
      <x:c r="AG431" s="12" t="str">
        <x:f>IF(AND(B431="Own Shares",P431="Sold",S431&lt;&gt;""),(S431-G431)*F431-J431-K431,IF(AND(P431="Assigned",AD431="Sold",S431&lt;&gt;""),(S431-C431)*E431*100,""))</x:f>
      </x:c>
    </x:row>
    <x:row r="432">
      <x:c r="A432" s="11" t="n"/>
      <x:c r="B432" s="11" t="n"/>
      <x:c r="C432" s="12" t="n"/>
      <x:c r="D432" s="12" t="n"/>
      <x:c r="E432" s="11" t="n"/>
      <x:c r="F432" s="11" t="n"/>
      <x:c r="G432" s="12" t="n"/>
      <x:c r="H432" s="13" t="n"/>
      <x:c r="I432" s="13" t="n"/>
      <x:c r="J432" s="12" t="n"/>
      <x:c r="K432" s="12" t="n"/>
      <x:c r="L432" s="11" t="n"/>
      <x:c r="M432" s="12" t="n"/>
      <x:c r="N432" s="11" t="n"/>
      <x:c r="O432" s="12" t="n"/>
      <x:c r="P432" s="11" t="n"/>
      <x:c r="Q432" s="13" t="n"/>
      <x:c r="R432" s="12" t="n"/>
      <x:c r="S432" s="12" t="n"/>
      <x:c r="T432" s="11" t="n"/>
      <x:c r="U432" s="11" t="n"/>
      <x:c r="V432" s="12" t="str">
        <x:f>IF(OR(B432="Sell Cash-Secured Put",B432="Sell Covered Call"),D432*100*E432,"")</x:f>
      </x:c>
      <x:c r="W432" s="12" t="str">
        <x:f>IF(AND(B432="Sell Cash-Secured Put",P432="Open"),C432*100*E432,"")</x:f>
      </x:c>
      <x:c r="X432" s="14" t="str">
        <x:f>IF(AND(B432="Sell Cash-Secured Put",M432&lt;&gt;""),(M432-C432)/M432,"")</x:f>
      </x:c>
      <x:c r="Y432" s="12" t="str">
        <x:f>IF(B432="Sell Cash-Secured Put",C432-D432,IF(B432="Sell Covered Call",C432+D432,""))</x:f>
      </x:c>
      <x:c r="Z432" s="12" t="str">
        <x:f>IF(OR(P432&lt;&gt;"Open",O432=""),"",IF(B432="Sell Cash-Secured Put",MAX(C432-O432,0)*100*E432,IF(B432="Sell Covered Call",MAX(O432-C432,0)*100*E432,"")))</x:f>
      </x:c>
      <x:c r="AA432" s="12" t="str">
        <x:f>IF(P432&lt;&gt;"Open","",IF(OR(B432="Sell Cash-Secured Put",B432="Sell Covered Call"),V432-Z432-J432-K432,""))</x:f>
      </x:c>
      <x:c r="AB432" s="12" t="n">
        <x:f>IF(P432="Buy to Close",(D432-R432)*100*E432-J432-K432,IF(OR(P432="Assigned",P432="Expired Worthless",P432="Called Away"),V432-J432-K432,0))</x:f>
        <x:v>0</x:v>
      </x:c>
      <x:c r="AC432" s="12" t="str">
        <x:f>IF(AND(P432="Assigned",OR(AD432="",AD432="Holding"),O432&lt;&gt;""),(O432-C432)*100*E432,IF(AND(B432="Own Shares",P432="Open",O432&lt;&gt;""),(O432-G432)*F432,""))</x:f>
      </x:c>
      <x:c r="AD432" s="11" t="n"/>
      <x:c r="AE432" s="11" t="str">
        <x:f>IF(AND(P432="Assigned",OR(AD432="",AD432="Holding")),E432*100,IF(AND(B432="Own Shares",P432="Open"),F432,""))</x:f>
      </x:c>
      <x:c r="AF432" s="12" t="str">
        <x:f>IF(AND(P432="Assigned",OR(AD432="",AD432="Holding")),C432,IF(AND(B432="Own Shares",P432="Open"),G432,""))</x:f>
      </x:c>
      <x:c r="AG432" s="12" t="str">
        <x:f>IF(AND(B432="Own Shares",P432="Sold",S432&lt;&gt;""),(S432-G432)*F432-J432-K432,IF(AND(P432="Assigned",AD432="Sold",S432&lt;&gt;""),(S432-C432)*E432*100,""))</x:f>
      </x:c>
    </x:row>
    <x:row r="433">
      <x:c r="A433" s="11" t="n"/>
      <x:c r="B433" s="11" t="n"/>
      <x:c r="C433" s="12" t="n"/>
      <x:c r="D433" s="12" t="n"/>
      <x:c r="E433" s="11" t="n"/>
      <x:c r="F433" s="11" t="n"/>
      <x:c r="G433" s="12" t="n"/>
      <x:c r="H433" s="13" t="n"/>
      <x:c r="I433" s="13" t="n"/>
      <x:c r="J433" s="12" t="n"/>
      <x:c r="K433" s="12" t="n"/>
      <x:c r="L433" s="11" t="n"/>
      <x:c r="M433" s="12" t="n"/>
      <x:c r="N433" s="11" t="n"/>
      <x:c r="O433" s="12" t="n"/>
      <x:c r="P433" s="11" t="n"/>
      <x:c r="Q433" s="13" t="n"/>
      <x:c r="R433" s="12" t="n"/>
      <x:c r="S433" s="12" t="n"/>
      <x:c r="T433" s="11" t="n"/>
      <x:c r="U433" s="11" t="n"/>
      <x:c r="V433" s="12" t="str">
        <x:f>IF(OR(B433="Sell Cash-Secured Put",B433="Sell Covered Call"),D433*100*E433,"")</x:f>
      </x:c>
      <x:c r="W433" s="12" t="str">
        <x:f>IF(AND(B433="Sell Cash-Secured Put",P433="Open"),C433*100*E433,"")</x:f>
      </x:c>
      <x:c r="X433" s="14" t="str">
        <x:f>IF(AND(B433="Sell Cash-Secured Put",M433&lt;&gt;""),(M433-C433)/M433,"")</x:f>
      </x:c>
      <x:c r="Y433" s="12" t="str">
        <x:f>IF(B433="Sell Cash-Secured Put",C433-D433,IF(B433="Sell Covered Call",C433+D433,""))</x:f>
      </x:c>
      <x:c r="Z433" s="12" t="str">
        <x:f>IF(OR(P433&lt;&gt;"Open",O433=""),"",IF(B433="Sell Cash-Secured Put",MAX(C433-O433,0)*100*E433,IF(B433="Sell Covered Call",MAX(O433-C433,0)*100*E433,"")))</x:f>
      </x:c>
      <x:c r="AA433" s="12" t="str">
        <x:f>IF(P433&lt;&gt;"Open","",IF(OR(B433="Sell Cash-Secured Put",B433="Sell Covered Call"),V433-Z433-J433-K433,""))</x:f>
      </x:c>
      <x:c r="AB433" s="12" t="n">
        <x:f>IF(P433="Buy to Close",(D433-R433)*100*E433-J433-K433,IF(OR(P433="Assigned",P433="Expired Worthless",P433="Called Away"),V433-J433-K433,0))</x:f>
        <x:v>0</x:v>
      </x:c>
      <x:c r="AC433" s="12" t="str">
        <x:f>IF(AND(P433="Assigned",OR(AD433="",AD433="Holding"),O433&lt;&gt;""),(O433-C433)*100*E433,IF(AND(B433="Own Shares",P433="Open",O433&lt;&gt;""),(O433-G433)*F433,""))</x:f>
      </x:c>
      <x:c r="AD433" s="11" t="n"/>
      <x:c r="AE433" s="11" t="str">
        <x:f>IF(AND(P433="Assigned",OR(AD433="",AD433="Holding")),E433*100,IF(AND(B433="Own Shares",P433="Open"),F433,""))</x:f>
      </x:c>
      <x:c r="AF433" s="12" t="str">
        <x:f>IF(AND(P433="Assigned",OR(AD433="",AD433="Holding")),C433,IF(AND(B433="Own Shares",P433="Open"),G433,""))</x:f>
      </x:c>
      <x:c r="AG433" s="12" t="str">
        <x:f>IF(AND(B433="Own Shares",P433="Sold",S433&lt;&gt;""),(S433-G433)*F433-J433-K433,IF(AND(P433="Assigned",AD433="Sold",S433&lt;&gt;""),(S433-C433)*E433*100,""))</x:f>
      </x:c>
    </x:row>
    <x:row r="434">
      <x:c r="A434" s="11" t="n"/>
      <x:c r="B434" s="11" t="n"/>
      <x:c r="C434" s="12" t="n"/>
      <x:c r="D434" s="12" t="n"/>
      <x:c r="E434" s="11" t="n"/>
      <x:c r="F434" s="11" t="n"/>
      <x:c r="G434" s="12" t="n"/>
      <x:c r="H434" s="13" t="n"/>
      <x:c r="I434" s="13" t="n"/>
      <x:c r="J434" s="12" t="n"/>
      <x:c r="K434" s="12" t="n"/>
      <x:c r="L434" s="11" t="n"/>
      <x:c r="M434" s="12" t="n"/>
      <x:c r="N434" s="11" t="n"/>
      <x:c r="O434" s="12" t="n"/>
      <x:c r="P434" s="11" t="n"/>
      <x:c r="Q434" s="13" t="n"/>
      <x:c r="R434" s="12" t="n"/>
      <x:c r="S434" s="12" t="n"/>
      <x:c r="T434" s="11" t="n"/>
      <x:c r="U434" s="11" t="n"/>
      <x:c r="V434" s="12" t="str">
        <x:f>IF(OR(B434="Sell Cash-Secured Put",B434="Sell Covered Call"),D434*100*E434,"")</x:f>
      </x:c>
      <x:c r="W434" s="12" t="str">
        <x:f>IF(AND(B434="Sell Cash-Secured Put",P434="Open"),C434*100*E434,"")</x:f>
      </x:c>
      <x:c r="X434" s="14" t="str">
        <x:f>IF(AND(B434="Sell Cash-Secured Put",M434&lt;&gt;""),(M434-C434)/M434,"")</x:f>
      </x:c>
      <x:c r="Y434" s="12" t="str">
        <x:f>IF(B434="Sell Cash-Secured Put",C434-D434,IF(B434="Sell Covered Call",C434+D434,""))</x:f>
      </x:c>
      <x:c r="Z434" s="12" t="str">
        <x:f>IF(OR(P434&lt;&gt;"Open",O434=""),"",IF(B434="Sell Cash-Secured Put",MAX(C434-O434,0)*100*E434,IF(B434="Sell Covered Call",MAX(O434-C434,0)*100*E434,"")))</x:f>
      </x:c>
      <x:c r="AA434" s="12" t="str">
        <x:f>IF(P434&lt;&gt;"Open","",IF(OR(B434="Sell Cash-Secured Put",B434="Sell Covered Call"),V434-Z434-J434-K434,""))</x:f>
      </x:c>
      <x:c r="AB434" s="12" t="n">
        <x:f>IF(P434="Buy to Close",(D434-R434)*100*E434-J434-K434,IF(OR(P434="Assigned",P434="Expired Worthless",P434="Called Away"),V434-J434-K434,0))</x:f>
        <x:v>0</x:v>
      </x:c>
      <x:c r="AC434" s="12" t="str">
        <x:f>IF(AND(P434="Assigned",OR(AD434="",AD434="Holding"),O434&lt;&gt;""),(O434-C434)*100*E434,IF(AND(B434="Own Shares",P434="Open",O434&lt;&gt;""),(O434-G434)*F434,""))</x:f>
      </x:c>
      <x:c r="AD434" s="11" t="n"/>
      <x:c r="AE434" s="11" t="str">
        <x:f>IF(AND(P434="Assigned",OR(AD434="",AD434="Holding")),E434*100,IF(AND(B434="Own Shares",P434="Open"),F434,""))</x:f>
      </x:c>
      <x:c r="AF434" s="12" t="str">
        <x:f>IF(AND(P434="Assigned",OR(AD434="",AD434="Holding")),C434,IF(AND(B434="Own Shares",P434="Open"),G434,""))</x:f>
      </x:c>
      <x:c r="AG434" s="12" t="str">
        <x:f>IF(AND(B434="Own Shares",P434="Sold",S434&lt;&gt;""),(S434-G434)*F434-J434-K434,IF(AND(P434="Assigned",AD434="Sold",S434&lt;&gt;""),(S434-C434)*E434*100,""))</x:f>
      </x:c>
    </x:row>
    <x:row r="435">
      <x:c r="A435" s="11" t="n"/>
      <x:c r="B435" s="11" t="n"/>
      <x:c r="C435" s="12" t="n"/>
      <x:c r="D435" s="12" t="n"/>
      <x:c r="E435" s="11" t="n"/>
      <x:c r="F435" s="11" t="n"/>
      <x:c r="G435" s="12" t="n"/>
      <x:c r="H435" s="13" t="n"/>
      <x:c r="I435" s="13" t="n"/>
      <x:c r="J435" s="12" t="n"/>
      <x:c r="K435" s="12" t="n"/>
      <x:c r="L435" s="11" t="n"/>
      <x:c r="M435" s="12" t="n"/>
      <x:c r="N435" s="11" t="n"/>
      <x:c r="O435" s="12" t="n"/>
      <x:c r="P435" s="11" t="n"/>
      <x:c r="Q435" s="13" t="n"/>
      <x:c r="R435" s="12" t="n"/>
      <x:c r="S435" s="12" t="n"/>
      <x:c r="T435" s="11" t="n"/>
      <x:c r="U435" s="11" t="n"/>
      <x:c r="V435" s="12" t="str">
        <x:f>IF(OR(B435="Sell Cash-Secured Put",B435="Sell Covered Call"),D435*100*E435,"")</x:f>
      </x:c>
      <x:c r="W435" s="12" t="str">
        <x:f>IF(AND(B435="Sell Cash-Secured Put",P435="Open"),C435*100*E435,"")</x:f>
      </x:c>
      <x:c r="X435" s="14" t="str">
        <x:f>IF(AND(B435="Sell Cash-Secured Put",M435&lt;&gt;""),(M435-C435)/M435,"")</x:f>
      </x:c>
      <x:c r="Y435" s="12" t="str">
        <x:f>IF(B435="Sell Cash-Secured Put",C435-D435,IF(B435="Sell Covered Call",C435+D435,""))</x:f>
      </x:c>
      <x:c r="Z435" s="12" t="str">
        <x:f>IF(OR(P435&lt;&gt;"Open",O435=""),"",IF(B435="Sell Cash-Secured Put",MAX(C435-O435,0)*100*E435,IF(B435="Sell Covered Call",MAX(O435-C435,0)*100*E435,"")))</x:f>
      </x:c>
      <x:c r="AA435" s="12" t="str">
        <x:f>IF(P435&lt;&gt;"Open","",IF(OR(B435="Sell Cash-Secured Put",B435="Sell Covered Call"),V435-Z435-J435-K435,""))</x:f>
      </x:c>
      <x:c r="AB435" s="12" t="n">
        <x:f>IF(P435="Buy to Close",(D435-R435)*100*E435-J435-K435,IF(OR(P435="Assigned",P435="Expired Worthless",P435="Called Away"),V435-J435-K435,0))</x:f>
        <x:v>0</x:v>
      </x:c>
      <x:c r="AC435" s="12" t="str">
        <x:f>IF(AND(P435="Assigned",OR(AD435="",AD435="Holding"),O435&lt;&gt;""),(O435-C435)*100*E435,IF(AND(B435="Own Shares",P435="Open",O435&lt;&gt;""),(O435-G435)*F435,""))</x:f>
      </x:c>
      <x:c r="AD435" s="11" t="n"/>
      <x:c r="AE435" s="11" t="str">
        <x:f>IF(AND(P435="Assigned",OR(AD435="",AD435="Holding")),E435*100,IF(AND(B435="Own Shares",P435="Open"),F435,""))</x:f>
      </x:c>
      <x:c r="AF435" s="12" t="str">
        <x:f>IF(AND(P435="Assigned",OR(AD435="",AD435="Holding")),C435,IF(AND(B435="Own Shares",P435="Open"),G435,""))</x:f>
      </x:c>
      <x:c r="AG435" s="12" t="str">
        <x:f>IF(AND(B435="Own Shares",P435="Sold",S435&lt;&gt;""),(S435-G435)*F435-J435-K435,IF(AND(P435="Assigned",AD435="Sold",S435&lt;&gt;""),(S435-C435)*E435*100,""))</x:f>
      </x:c>
    </x:row>
    <x:row r="436">
      <x:c r="A436" s="11" t="n"/>
      <x:c r="B436" s="11" t="n"/>
      <x:c r="C436" s="12" t="n"/>
      <x:c r="D436" s="12" t="n"/>
      <x:c r="E436" s="11" t="n"/>
      <x:c r="F436" s="11" t="n"/>
      <x:c r="G436" s="12" t="n"/>
      <x:c r="H436" s="13" t="n"/>
      <x:c r="I436" s="13" t="n"/>
      <x:c r="J436" s="12" t="n"/>
      <x:c r="K436" s="12" t="n"/>
      <x:c r="L436" s="11" t="n"/>
      <x:c r="M436" s="12" t="n"/>
      <x:c r="N436" s="11" t="n"/>
      <x:c r="O436" s="12" t="n"/>
      <x:c r="P436" s="11" t="n"/>
      <x:c r="Q436" s="13" t="n"/>
      <x:c r="R436" s="12" t="n"/>
      <x:c r="S436" s="12" t="n"/>
      <x:c r="T436" s="11" t="n"/>
      <x:c r="U436" s="11" t="n"/>
      <x:c r="V436" s="12" t="str">
        <x:f>IF(OR(B436="Sell Cash-Secured Put",B436="Sell Covered Call"),D436*100*E436,"")</x:f>
      </x:c>
      <x:c r="W436" s="12" t="str">
        <x:f>IF(AND(B436="Sell Cash-Secured Put",P436="Open"),C436*100*E436,"")</x:f>
      </x:c>
      <x:c r="X436" s="14" t="str">
        <x:f>IF(AND(B436="Sell Cash-Secured Put",M436&lt;&gt;""),(M436-C436)/M436,"")</x:f>
      </x:c>
      <x:c r="Y436" s="12" t="str">
        <x:f>IF(B436="Sell Cash-Secured Put",C436-D436,IF(B436="Sell Covered Call",C436+D436,""))</x:f>
      </x:c>
      <x:c r="Z436" s="12" t="str">
        <x:f>IF(OR(P436&lt;&gt;"Open",O436=""),"",IF(B436="Sell Cash-Secured Put",MAX(C436-O436,0)*100*E436,IF(B436="Sell Covered Call",MAX(O436-C436,0)*100*E436,"")))</x:f>
      </x:c>
      <x:c r="AA436" s="12" t="str">
        <x:f>IF(P436&lt;&gt;"Open","",IF(OR(B436="Sell Cash-Secured Put",B436="Sell Covered Call"),V436-Z436-J436-K436,""))</x:f>
      </x:c>
      <x:c r="AB436" s="12" t="n">
        <x:f>IF(P436="Buy to Close",(D436-R436)*100*E436-J436-K436,IF(OR(P436="Assigned",P436="Expired Worthless",P436="Called Away"),V436-J436-K436,0))</x:f>
        <x:v>0</x:v>
      </x:c>
      <x:c r="AC436" s="12" t="str">
        <x:f>IF(AND(P436="Assigned",OR(AD436="",AD436="Holding"),O436&lt;&gt;""),(O436-C436)*100*E436,IF(AND(B436="Own Shares",P436="Open",O436&lt;&gt;""),(O436-G436)*F436,""))</x:f>
      </x:c>
      <x:c r="AD436" s="11" t="n"/>
      <x:c r="AE436" s="11" t="str">
        <x:f>IF(AND(P436="Assigned",OR(AD436="",AD436="Holding")),E436*100,IF(AND(B436="Own Shares",P436="Open"),F436,""))</x:f>
      </x:c>
      <x:c r="AF436" s="12" t="str">
        <x:f>IF(AND(P436="Assigned",OR(AD436="",AD436="Holding")),C436,IF(AND(B436="Own Shares",P436="Open"),G436,""))</x:f>
      </x:c>
      <x:c r="AG436" s="12" t="str">
        <x:f>IF(AND(B436="Own Shares",P436="Sold",S436&lt;&gt;""),(S436-G436)*F436-J436-K436,IF(AND(P436="Assigned",AD436="Sold",S436&lt;&gt;""),(S436-C436)*E436*100,""))</x:f>
      </x:c>
    </x:row>
    <x:row r="437">
      <x:c r="A437" s="11" t="n"/>
      <x:c r="B437" s="11" t="n"/>
      <x:c r="C437" s="12" t="n"/>
      <x:c r="D437" s="12" t="n"/>
      <x:c r="E437" s="11" t="n"/>
      <x:c r="F437" s="11" t="n"/>
      <x:c r="G437" s="12" t="n"/>
      <x:c r="H437" s="13" t="n"/>
      <x:c r="I437" s="13" t="n"/>
      <x:c r="J437" s="12" t="n"/>
      <x:c r="K437" s="12" t="n"/>
      <x:c r="L437" s="11" t="n"/>
      <x:c r="M437" s="12" t="n"/>
      <x:c r="N437" s="11" t="n"/>
      <x:c r="O437" s="12" t="n"/>
      <x:c r="P437" s="11" t="n"/>
      <x:c r="Q437" s="13" t="n"/>
      <x:c r="R437" s="12" t="n"/>
      <x:c r="S437" s="12" t="n"/>
      <x:c r="T437" s="11" t="n"/>
      <x:c r="U437" s="11" t="n"/>
      <x:c r="V437" s="12" t="str">
        <x:f>IF(OR(B437="Sell Cash-Secured Put",B437="Sell Covered Call"),D437*100*E437,"")</x:f>
      </x:c>
      <x:c r="W437" s="12" t="str">
        <x:f>IF(AND(B437="Sell Cash-Secured Put",P437="Open"),C437*100*E437,"")</x:f>
      </x:c>
      <x:c r="X437" s="14" t="str">
        <x:f>IF(AND(B437="Sell Cash-Secured Put",M437&lt;&gt;""),(M437-C437)/M437,"")</x:f>
      </x:c>
      <x:c r="Y437" s="12" t="str">
        <x:f>IF(B437="Sell Cash-Secured Put",C437-D437,IF(B437="Sell Covered Call",C437+D437,""))</x:f>
      </x:c>
      <x:c r="Z437" s="12" t="str">
        <x:f>IF(OR(P437&lt;&gt;"Open",O437=""),"",IF(B437="Sell Cash-Secured Put",MAX(C437-O437,0)*100*E437,IF(B437="Sell Covered Call",MAX(O437-C437,0)*100*E437,"")))</x:f>
      </x:c>
      <x:c r="AA437" s="12" t="str">
        <x:f>IF(P437&lt;&gt;"Open","",IF(OR(B437="Sell Cash-Secured Put",B437="Sell Covered Call"),V437-Z437-J437-K437,""))</x:f>
      </x:c>
      <x:c r="AB437" s="12" t="n">
        <x:f>IF(P437="Buy to Close",(D437-R437)*100*E437-J437-K437,IF(OR(P437="Assigned",P437="Expired Worthless",P437="Called Away"),V437-J437-K437,0))</x:f>
        <x:v>0</x:v>
      </x:c>
      <x:c r="AC437" s="12" t="str">
        <x:f>IF(AND(P437="Assigned",OR(AD437="",AD437="Holding"),O437&lt;&gt;""),(O437-C437)*100*E437,IF(AND(B437="Own Shares",P437="Open",O437&lt;&gt;""),(O437-G437)*F437,""))</x:f>
      </x:c>
      <x:c r="AD437" s="11" t="n"/>
      <x:c r="AE437" s="11" t="str">
        <x:f>IF(AND(P437="Assigned",OR(AD437="",AD437="Holding")),E437*100,IF(AND(B437="Own Shares",P437="Open"),F437,""))</x:f>
      </x:c>
      <x:c r="AF437" s="12" t="str">
        <x:f>IF(AND(P437="Assigned",OR(AD437="",AD437="Holding")),C437,IF(AND(B437="Own Shares",P437="Open"),G437,""))</x:f>
      </x:c>
      <x:c r="AG437" s="12" t="str">
        <x:f>IF(AND(B437="Own Shares",P437="Sold",S437&lt;&gt;""),(S437-G437)*F437-J437-K437,IF(AND(P437="Assigned",AD437="Sold",S437&lt;&gt;""),(S437-C437)*E437*100,""))</x:f>
      </x:c>
    </x:row>
    <x:row r="438">
      <x:c r="A438" s="11" t="n"/>
      <x:c r="B438" s="11" t="n"/>
      <x:c r="C438" s="12" t="n"/>
      <x:c r="D438" s="12" t="n"/>
      <x:c r="E438" s="11" t="n"/>
      <x:c r="F438" s="11" t="n"/>
      <x:c r="G438" s="12" t="n"/>
      <x:c r="H438" s="13" t="n"/>
      <x:c r="I438" s="13" t="n"/>
      <x:c r="J438" s="12" t="n"/>
      <x:c r="K438" s="12" t="n"/>
      <x:c r="L438" s="11" t="n"/>
      <x:c r="M438" s="12" t="n"/>
      <x:c r="N438" s="11" t="n"/>
      <x:c r="O438" s="12" t="n"/>
      <x:c r="P438" s="11" t="n"/>
      <x:c r="Q438" s="13" t="n"/>
      <x:c r="R438" s="12" t="n"/>
      <x:c r="S438" s="12" t="n"/>
      <x:c r="T438" s="11" t="n"/>
      <x:c r="U438" s="11" t="n"/>
      <x:c r="V438" s="12" t="str">
        <x:f>IF(OR(B438="Sell Cash-Secured Put",B438="Sell Covered Call"),D438*100*E438,"")</x:f>
      </x:c>
      <x:c r="W438" s="12" t="str">
        <x:f>IF(AND(B438="Sell Cash-Secured Put",P438="Open"),C438*100*E438,"")</x:f>
      </x:c>
      <x:c r="X438" s="14" t="str">
        <x:f>IF(AND(B438="Sell Cash-Secured Put",M438&lt;&gt;""),(M438-C438)/M438,"")</x:f>
      </x:c>
      <x:c r="Y438" s="12" t="str">
        <x:f>IF(B438="Sell Cash-Secured Put",C438-D438,IF(B438="Sell Covered Call",C438+D438,""))</x:f>
      </x:c>
      <x:c r="Z438" s="12" t="str">
        <x:f>IF(OR(P438&lt;&gt;"Open",O438=""),"",IF(B438="Sell Cash-Secured Put",MAX(C438-O438,0)*100*E438,IF(B438="Sell Covered Call",MAX(O438-C438,0)*100*E438,"")))</x:f>
      </x:c>
      <x:c r="AA438" s="12" t="str">
        <x:f>IF(P438&lt;&gt;"Open","",IF(OR(B438="Sell Cash-Secured Put",B438="Sell Covered Call"),V438-Z438-J438-K438,""))</x:f>
      </x:c>
      <x:c r="AB438" s="12" t="n">
        <x:f>IF(P438="Buy to Close",(D438-R438)*100*E438-J438-K438,IF(OR(P438="Assigned",P438="Expired Worthless",P438="Called Away"),V438-J438-K438,0))</x:f>
        <x:v>0</x:v>
      </x:c>
      <x:c r="AC438" s="12" t="str">
        <x:f>IF(AND(P438="Assigned",OR(AD438="",AD438="Holding"),O438&lt;&gt;""),(O438-C438)*100*E438,IF(AND(B438="Own Shares",P438="Open",O438&lt;&gt;""),(O438-G438)*F438,""))</x:f>
      </x:c>
      <x:c r="AD438" s="11" t="n"/>
      <x:c r="AE438" s="11" t="str">
        <x:f>IF(AND(P438="Assigned",OR(AD438="",AD438="Holding")),E438*100,IF(AND(B438="Own Shares",P438="Open"),F438,""))</x:f>
      </x:c>
      <x:c r="AF438" s="12" t="str">
        <x:f>IF(AND(P438="Assigned",OR(AD438="",AD438="Holding")),C438,IF(AND(B438="Own Shares",P438="Open"),G438,""))</x:f>
      </x:c>
      <x:c r="AG438" s="12" t="str">
        <x:f>IF(AND(B438="Own Shares",P438="Sold",S438&lt;&gt;""),(S438-G438)*F438-J438-K438,IF(AND(P438="Assigned",AD438="Sold",S438&lt;&gt;""),(S438-C438)*E438*100,""))</x:f>
      </x:c>
    </x:row>
    <x:row r="439">
      <x:c r="A439" s="11" t="n"/>
      <x:c r="B439" s="11" t="n"/>
      <x:c r="C439" s="12" t="n"/>
      <x:c r="D439" s="12" t="n"/>
      <x:c r="E439" s="11" t="n"/>
      <x:c r="F439" s="11" t="n"/>
      <x:c r="G439" s="12" t="n"/>
      <x:c r="H439" s="13" t="n"/>
      <x:c r="I439" s="13" t="n"/>
      <x:c r="J439" s="12" t="n"/>
      <x:c r="K439" s="12" t="n"/>
      <x:c r="L439" s="11" t="n"/>
      <x:c r="M439" s="12" t="n"/>
      <x:c r="N439" s="11" t="n"/>
      <x:c r="O439" s="12" t="n"/>
      <x:c r="P439" s="11" t="n"/>
      <x:c r="Q439" s="13" t="n"/>
      <x:c r="R439" s="12" t="n"/>
      <x:c r="S439" s="12" t="n"/>
      <x:c r="T439" s="11" t="n"/>
      <x:c r="U439" s="11" t="n"/>
      <x:c r="V439" s="12" t="str">
        <x:f>IF(OR(B439="Sell Cash-Secured Put",B439="Sell Covered Call"),D439*100*E439,"")</x:f>
      </x:c>
      <x:c r="W439" s="12" t="str">
        <x:f>IF(AND(B439="Sell Cash-Secured Put",P439="Open"),C439*100*E439,"")</x:f>
      </x:c>
      <x:c r="X439" s="14" t="str">
        <x:f>IF(AND(B439="Sell Cash-Secured Put",M439&lt;&gt;""),(M439-C439)/M439,"")</x:f>
      </x:c>
      <x:c r="Y439" s="12" t="str">
        <x:f>IF(B439="Sell Cash-Secured Put",C439-D439,IF(B439="Sell Covered Call",C439+D439,""))</x:f>
      </x:c>
      <x:c r="Z439" s="12" t="str">
        <x:f>IF(OR(P439&lt;&gt;"Open",O439=""),"",IF(B439="Sell Cash-Secured Put",MAX(C439-O439,0)*100*E439,IF(B439="Sell Covered Call",MAX(O439-C439,0)*100*E439,"")))</x:f>
      </x:c>
      <x:c r="AA439" s="12" t="str">
        <x:f>IF(P439&lt;&gt;"Open","",IF(OR(B439="Sell Cash-Secured Put",B439="Sell Covered Call"),V439-Z439-J439-K439,""))</x:f>
      </x:c>
      <x:c r="AB439" s="12" t="n">
        <x:f>IF(P439="Buy to Close",(D439-R439)*100*E439-J439-K439,IF(OR(P439="Assigned",P439="Expired Worthless",P439="Called Away"),V439-J439-K439,0))</x:f>
        <x:v>0</x:v>
      </x:c>
      <x:c r="AC439" s="12" t="str">
        <x:f>IF(AND(P439="Assigned",OR(AD439="",AD439="Holding"),O439&lt;&gt;""),(O439-C439)*100*E439,IF(AND(B439="Own Shares",P439="Open",O439&lt;&gt;""),(O439-G439)*F439,""))</x:f>
      </x:c>
      <x:c r="AD439" s="11" t="n"/>
      <x:c r="AE439" s="11" t="str">
        <x:f>IF(AND(P439="Assigned",OR(AD439="",AD439="Holding")),E439*100,IF(AND(B439="Own Shares",P439="Open"),F439,""))</x:f>
      </x:c>
      <x:c r="AF439" s="12" t="str">
        <x:f>IF(AND(P439="Assigned",OR(AD439="",AD439="Holding")),C439,IF(AND(B439="Own Shares",P439="Open"),G439,""))</x:f>
      </x:c>
      <x:c r="AG439" s="12" t="str">
        <x:f>IF(AND(B439="Own Shares",P439="Sold",S439&lt;&gt;""),(S439-G439)*F439-J439-K439,IF(AND(P439="Assigned",AD439="Sold",S439&lt;&gt;""),(S439-C439)*E439*100,""))</x:f>
      </x:c>
    </x:row>
    <x:row r="440">
      <x:c r="A440" s="11" t="n"/>
      <x:c r="B440" s="11" t="n"/>
      <x:c r="C440" s="12" t="n"/>
      <x:c r="D440" s="12" t="n"/>
      <x:c r="E440" s="11" t="n"/>
      <x:c r="F440" s="11" t="n"/>
      <x:c r="G440" s="12" t="n"/>
      <x:c r="H440" s="13" t="n"/>
      <x:c r="I440" s="13" t="n"/>
      <x:c r="J440" s="12" t="n"/>
      <x:c r="K440" s="12" t="n"/>
      <x:c r="L440" s="11" t="n"/>
      <x:c r="M440" s="12" t="n"/>
      <x:c r="N440" s="11" t="n"/>
      <x:c r="O440" s="12" t="n"/>
      <x:c r="P440" s="11" t="n"/>
      <x:c r="Q440" s="13" t="n"/>
      <x:c r="R440" s="12" t="n"/>
      <x:c r="S440" s="12" t="n"/>
      <x:c r="T440" s="11" t="n"/>
      <x:c r="U440" s="11" t="n"/>
      <x:c r="V440" s="12" t="str">
        <x:f>IF(OR(B440="Sell Cash-Secured Put",B440="Sell Covered Call"),D440*100*E440,"")</x:f>
      </x:c>
      <x:c r="W440" s="12" t="str">
        <x:f>IF(AND(B440="Sell Cash-Secured Put",P440="Open"),C440*100*E440,"")</x:f>
      </x:c>
      <x:c r="X440" s="14" t="str">
        <x:f>IF(AND(B440="Sell Cash-Secured Put",M440&lt;&gt;""),(M440-C440)/M440,"")</x:f>
      </x:c>
      <x:c r="Y440" s="12" t="str">
        <x:f>IF(B440="Sell Cash-Secured Put",C440-D440,IF(B440="Sell Covered Call",C440+D440,""))</x:f>
      </x:c>
      <x:c r="Z440" s="12" t="str">
        <x:f>IF(OR(P440&lt;&gt;"Open",O440=""),"",IF(B440="Sell Cash-Secured Put",MAX(C440-O440,0)*100*E440,IF(B440="Sell Covered Call",MAX(O440-C440,0)*100*E440,"")))</x:f>
      </x:c>
      <x:c r="AA440" s="12" t="str">
        <x:f>IF(P440&lt;&gt;"Open","",IF(OR(B440="Sell Cash-Secured Put",B440="Sell Covered Call"),V440-Z440-J440-K440,""))</x:f>
      </x:c>
      <x:c r="AB440" s="12" t="n">
        <x:f>IF(P440="Buy to Close",(D440-R440)*100*E440-J440-K440,IF(OR(P440="Assigned",P440="Expired Worthless",P440="Called Away"),V440-J440-K440,0))</x:f>
        <x:v>0</x:v>
      </x:c>
      <x:c r="AC440" s="12" t="str">
        <x:f>IF(AND(P440="Assigned",OR(AD440="",AD440="Holding"),O440&lt;&gt;""),(O440-C440)*100*E440,IF(AND(B440="Own Shares",P440="Open",O440&lt;&gt;""),(O440-G440)*F440,""))</x:f>
      </x:c>
      <x:c r="AD440" s="11" t="n"/>
      <x:c r="AE440" s="11" t="str">
        <x:f>IF(AND(P440="Assigned",OR(AD440="",AD440="Holding")),E440*100,IF(AND(B440="Own Shares",P440="Open"),F440,""))</x:f>
      </x:c>
      <x:c r="AF440" s="12" t="str">
        <x:f>IF(AND(P440="Assigned",OR(AD440="",AD440="Holding")),C440,IF(AND(B440="Own Shares",P440="Open"),G440,""))</x:f>
      </x:c>
      <x:c r="AG440" s="12" t="str">
        <x:f>IF(AND(B440="Own Shares",P440="Sold",S440&lt;&gt;""),(S440-G440)*F440-J440-K440,IF(AND(P440="Assigned",AD440="Sold",S440&lt;&gt;""),(S440-C440)*E440*100,""))</x:f>
      </x:c>
    </x:row>
    <x:row r="441">
      <x:c r="A441" s="11" t="n"/>
      <x:c r="B441" s="11" t="n"/>
      <x:c r="C441" s="12" t="n"/>
      <x:c r="D441" s="12" t="n"/>
      <x:c r="E441" s="11" t="n"/>
      <x:c r="F441" s="11" t="n"/>
      <x:c r="G441" s="12" t="n"/>
      <x:c r="H441" s="13" t="n"/>
      <x:c r="I441" s="13" t="n"/>
      <x:c r="J441" s="12" t="n"/>
      <x:c r="K441" s="12" t="n"/>
      <x:c r="L441" s="11" t="n"/>
      <x:c r="M441" s="12" t="n"/>
      <x:c r="N441" s="11" t="n"/>
      <x:c r="O441" s="12" t="n"/>
      <x:c r="P441" s="11" t="n"/>
      <x:c r="Q441" s="13" t="n"/>
      <x:c r="R441" s="12" t="n"/>
      <x:c r="S441" s="12" t="n"/>
      <x:c r="T441" s="11" t="n"/>
      <x:c r="U441" s="11" t="n"/>
      <x:c r="V441" s="12" t="str">
        <x:f>IF(OR(B441="Sell Cash-Secured Put",B441="Sell Covered Call"),D441*100*E441,"")</x:f>
      </x:c>
      <x:c r="W441" s="12" t="str">
        <x:f>IF(AND(B441="Sell Cash-Secured Put",P441="Open"),C441*100*E441,"")</x:f>
      </x:c>
      <x:c r="X441" s="14" t="str">
        <x:f>IF(AND(B441="Sell Cash-Secured Put",M441&lt;&gt;""),(M441-C441)/M441,"")</x:f>
      </x:c>
      <x:c r="Y441" s="12" t="str">
        <x:f>IF(B441="Sell Cash-Secured Put",C441-D441,IF(B441="Sell Covered Call",C441+D441,""))</x:f>
      </x:c>
      <x:c r="Z441" s="12" t="str">
        <x:f>IF(OR(P441&lt;&gt;"Open",O441=""),"",IF(B441="Sell Cash-Secured Put",MAX(C441-O441,0)*100*E441,IF(B441="Sell Covered Call",MAX(O441-C441,0)*100*E441,"")))</x:f>
      </x:c>
      <x:c r="AA441" s="12" t="str">
        <x:f>IF(P441&lt;&gt;"Open","",IF(OR(B441="Sell Cash-Secured Put",B441="Sell Covered Call"),V441-Z441-J441-K441,""))</x:f>
      </x:c>
      <x:c r="AB441" s="12" t="n">
        <x:f>IF(P441="Buy to Close",(D441-R441)*100*E441-J441-K441,IF(OR(P441="Assigned",P441="Expired Worthless",P441="Called Away"),V441-J441-K441,0))</x:f>
        <x:v>0</x:v>
      </x:c>
      <x:c r="AC441" s="12" t="str">
        <x:f>IF(AND(P441="Assigned",OR(AD441="",AD441="Holding"),O441&lt;&gt;""),(O441-C441)*100*E441,IF(AND(B441="Own Shares",P441="Open",O441&lt;&gt;""),(O441-G441)*F441,""))</x:f>
      </x:c>
      <x:c r="AD441" s="11" t="n"/>
      <x:c r="AE441" s="11" t="str">
        <x:f>IF(AND(P441="Assigned",OR(AD441="",AD441="Holding")),E441*100,IF(AND(B441="Own Shares",P441="Open"),F441,""))</x:f>
      </x:c>
      <x:c r="AF441" s="12" t="str">
        <x:f>IF(AND(P441="Assigned",OR(AD441="",AD441="Holding")),C441,IF(AND(B441="Own Shares",P441="Open"),G441,""))</x:f>
      </x:c>
      <x:c r="AG441" s="12" t="str">
        <x:f>IF(AND(B441="Own Shares",P441="Sold",S441&lt;&gt;""),(S441-G441)*F441-J441-K441,IF(AND(P441="Assigned",AD441="Sold",S441&lt;&gt;""),(S441-C441)*E441*100,""))</x:f>
      </x:c>
    </x:row>
    <x:row r="442">
      <x:c r="A442" s="11" t="n"/>
      <x:c r="B442" s="11" t="n"/>
      <x:c r="C442" s="12" t="n"/>
      <x:c r="D442" s="12" t="n"/>
      <x:c r="E442" s="11" t="n"/>
      <x:c r="F442" s="11" t="n"/>
      <x:c r="G442" s="12" t="n"/>
      <x:c r="H442" s="13" t="n"/>
      <x:c r="I442" s="13" t="n"/>
      <x:c r="J442" s="12" t="n"/>
      <x:c r="K442" s="12" t="n"/>
      <x:c r="L442" s="11" t="n"/>
      <x:c r="M442" s="12" t="n"/>
      <x:c r="N442" s="11" t="n"/>
      <x:c r="O442" s="12" t="n"/>
      <x:c r="P442" s="11" t="n"/>
      <x:c r="Q442" s="13" t="n"/>
      <x:c r="R442" s="12" t="n"/>
      <x:c r="S442" s="12" t="n"/>
      <x:c r="T442" s="11" t="n"/>
      <x:c r="U442" s="11" t="n"/>
      <x:c r="V442" s="12" t="str">
        <x:f>IF(OR(B442="Sell Cash-Secured Put",B442="Sell Covered Call"),D442*100*E442,"")</x:f>
      </x:c>
      <x:c r="W442" s="12" t="str">
        <x:f>IF(AND(B442="Sell Cash-Secured Put",P442="Open"),C442*100*E442,"")</x:f>
      </x:c>
      <x:c r="X442" s="14" t="str">
        <x:f>IF(AND(B442="Sell Cash-Secured Put",M442&lt;&gt;""),(M442-C442)/M442,"")</x:f>
      </x:c>
      <x:c r="Y442" s="12" t="str">
        <x:f>IF(B442="Sell Cash-Secured Put",C442-D442,IF(B442="Sell Covered Call",C442+D442,""))</x:f>
      </x:c>
      <x:c r="Z442" s="12" t="str">
        <x:f>IF(OR(P442&lt;&gt;"Open",O442=""),"",IF(B442="Sell Cash-Secured Put",MAX(C442-O442,0)*100*E442,IF(B442="Sell Covered Call",MAX(O442-C442,0)*100*E442,"")))</x:f>
      </x:c>
      <x:c r="AA442" s="12" t="str">
        <x:f>IF(P442&lt;&gt;"Open","",IF(OR(B442="Sell Cash-Secured Put",B442="Sell Covered Call"),V442-Z442-J442-K442,""))</x:f>
      </x:c>
      <x:c r="AB442" s="12" t="n">
        <x:f>IF(P442="Buy to Close",(D442-R442)*100*E442-J442-K442,IF(OR(P442="Assigned",P442="Expired Worthless",P442="Called Away"),V442-J442-K442,0))</x:f>
        <x:v>0</x:v>
      </x:c>
      <x:c r="AC442" s="12" t="str">
        <x:f>IF(AND(P442="Assigned",OR(AD442="",AD442="Holding"),O442&lt;&gt;""),(O442-C442)*100*E442,IF(AND(B442="Own Shares",P442="Open",O442&lt;&gt;""),(O442-G442)*F442,""))</x:f>
      </x:c>
      <x:c r="AD442" s="11" t="n"/>
      <x:c r="AE442" s="11" t="str">
        <x:f>IF(AND(P442="Assigned",OR(AD442="",AD442="Holding")),E442*100,IF(AND(B442="Own Shares",P442="Open"),F442,""))</x:f>
      </x:c>
      <x:c r="AF442" s="12" t="str">
        <x:f>IF(AND(P442="Assigned",OR(AD442="",AD442="Holding")),C442,IF(AND(B442="Own Shares",P442="Open"),G442,""))</x:f>
      </x:c>
      <x:c r="AG442" s="12" t="str">
        <x:f>IF(AND(B442="Own Shares",P442="Sold",S442&lt;&gt;""),(S442-G442)*F442-J442-K442,IF(AND(P442="Assigned",AD442="Sold",S442&lt;&gt;""),(S442-C442)*E442*100,""))</x:f>
      </x:c>
    </x:row>
    <x:row r="443">
      <x:c r="A443" s="11" t="n"/>
      <x:c r="B443" s="11" t="n"/>
      <x:c r="C443" s="12" t="n"/>
      <x:c r="D443" s="12" t="n"/>
      <x:c r="E443" s="11" t="n"/>
      <x:c r="F443" s="11" t="n"/>
      <x:c r="G443" s="12" t="n"/>
      <x:c r="H443" s="13" t="n"/>
      <x:c r="I443" s="13" t="n"/>
      <x:c r="J443" s="12" t="n"/>
      <x:c r="K443" s="12" t="n"/>
      <x:c r="L443" s="11" t="n"/>
      <x:c r="M443" s="12" t="n"/>
      <x:c r="N443" s="11" t="n"/>
      <x:c r="O443" s="12" t="n"/>
      <x:c r="P443" s="11" t="n"/>
      <x:c r="Q443" s="13" t="n"/>
      <x:c r="R443" s="12" t="n"/>
      <x:c r="S443" s="12" t="n"/>
      <x:c r="T443" s="11" t="n"/>
      <x:c r="U443" s="11" t="n"/>
      <x:c r="V443" s="12" t="str">
        <x:f>IF(OR(B443="Sell Cash-Secured Put",B443="Sell Covered Call"),D443*100*E443,"")</x:f>
      </x:c>
      <x:c r="W443" s="12" t="str">
        <x:f>IF(AND(B443="Sell Cash-Secured Put",P443="Open"),C443*100*E443,"")</x:f>
      </x:c>
      <x:c r="X443" s="14" t="str">
        <x:f>IF(AND(B443="Sell Cash-Secured Put",M443&lt;&gt;""),(M443-C443)/M443,"")</x:f>
      </x:c>
      <x:c r="Y443" s="12" t="str">
        <x:f>IF(B443="Sell Cash-Secured Put",C443-D443,IF(B443="Sell Covered Call",C443+D443,""))</x:f>
      </x:c>
      <x:c r="Z443" s="12" t="str">
        <x:f>IF(OR(P443&lt;&gt;"Open",O443=""),"",IF(B443="Sell Cash-Secured Put",MAX(C443-O443,0)*100*E443,IF(B443="Sell Covered Call",MAX(O443-C443,0)*100*E443,"")))</x:f>
      </x:c>
      <x:c r="AA443" s="12" t="str">
        <x:f>IF(P443&lt;&gt;"Open","",IF(OR(B443="Sell Cash-Secured Put",B443="Sell Covered Call"),V443-Z443-J443-K443,""))</x:f>
      </x:c>
      <x:c r="AB443" s="12" t="n">
        <x:f>IF(P443="Buy to Close",(D443-R443)*100*E443-J443-K443,IF(OR(P443="Assigned",P443="Expired Worthless",P443="Called Away"),V443-J443-K443,0))</x:f>
        <x:v>0</x:v>
      </x:c>
      <x:c r="AC443" s="12" t="str">
        <x:f>IF(AND(P443="Assigned",OR(AD443="",AD443="Holding"),O443&lt;&gt;""),(O443-C443)*100*E443,IF(AND(B443="Own Shares",P443="Open",O443&lt;&gt;""),(O443-G443)*F443,""))</x:f>
      </x:c>
      <x:c r="AD443" s="11" t="n"/>
      <x:c r="AE443" s="11" t="str">
        <x:f>IF(AND(P443="Assigned",OR(AD443="",AD443="Holding")),E443*100,IF(AND(B443="Own Shares",P443="Open"),F443,""))</x:f>
      </x:c>
      <x:c r="AF443" s="12" t="str">
        <x:f>IF(AND(P443="Assigned",OR(AD443="",AD443="Holding")),C443,IF(AND(B443="Own Shares",P443="Open"),G443,""))</x:f>
      </x:c>
      <x:c r="AG443" s="12" t="str">
        <x:f>IF(AND(B443="Own Shares",P443="Sold",S443&lt;&gt;""),(S443-G443)*F443-J443-K443,IF(AND(P443="Assigned",AD443="Sold",S443&lt;&gt;""),(S443-C443)*E443*100,""))</x:f>
      </x:c>
    </x:row>
    <x:row r="444">
      <x:c r="A444" s="11" t="n"/>
      <x:c r="B444" s="11" t="n"/>
      <x:c r="C444" s="12" t="n"/>
      <x:c r="D444" s="12" t="n"/>
      <x:c r="E444" s="11" t="n"/>
      <x:c r="F444" s="11" t="n"/>
      <x:c r="G444" s="12" t="n"/>
      <x:c r="H444" s="13" t="n"/>
      <x:c r="I444" s="13" t="n"/>
      <x:c r="J444" s="12" t="n"/>
      <x:c r="K444" s="12" t="n"/>
      <x:c r="L444" s="11" t="n"/>
      <x:c r="M444" s="12" t="n"/>
      <x:c r="N444" s="11" t="n"/>
      <x:c r="O444" s="12" t="n"/>
      <x:c r="P444" s="11" t="n"/>
      <x:c r="Q444" s="13" t="n"/>
      <x:c r="R444" s="12" t="n"/>
      <x:c r="S444" s="12" t="n"/>
      <x:c r="T444" s="11" t="n"/>
      <x:c r="U444" s="11" t="n"/>
      <x:c r="V444" s="12" t="str">
        <x:f>IF(OR(B444="Sell Cash-Secured Put",B444="Sell Covered Call"),D444*100*E444,"")</x:f>
      </x:c>
      <x:c r="W444" s="12" t="str">
        <x:f>IF(AND(B444="Sell Cash-Secured Put",P444="Open"),C444*100*E444,"")</x:f>
      </x:c>
      <x:c r="X444" s="14" t="str">
        <x:f>IF(AND(B444="Sell Cash-Secured Put",M444&lt;&gt;""),(M444-C444)/M444,"")</x:f>
      </x:c>
      <x:c r="Y444" s="12" t="str">
        <x:f>IF(B444="Sell Cash-Secured Put",C444-D444,IF(B444="Sell Covered Call",C444+D444,""))</x:f>
      </x:c>
      <x:c r="Z444" s="12" t="str">
        <x:f>IF(OR(P444&lt;&gt;"Open",O444=""),"",IF(B444="Sell Cash-Secured Put",MAX(C444-O444,0)*100*E444,IF(B444="Sell Covered Call",MAX(O444-C444,0)*100*E444,"")))</x:f>
      </x:c>
      <x:c r="AA444" s="12" t="str">
        <x:f>IF(P444&lt;&gt;"Open","",IF(OR(B444="Sell Cash-Secured Put",B444="Sell Covered Call"),V444-Z444-J444-K444,""))</x:f>
      </x:c>
      <x:c r="AB444" s="12" t="n">
        <x:f>IF(P444="Buy to Close",(D444-R444)*100*E444-J444-K444,IF(OR(P444="Assigned",P444="Expired Worthless",P444="Called Away"),V444-J444-K444,0))</x:f>
        <x:v>0</x:v>
      </x:c>
      <x:c r="AC444" s="12" t="str">
        <x:f>IF(AND(P444="Assigned",OR(AD444="",AD444="Holding"),O444&lt;&gt;""),(O444-C444)*100*E444,IF(AND(B444="Own Shares",P444="Open",O444&lt;&gt;""),(O444-G444)*F444,""))</x:f>
      </x:c>
      <x:c r="AD444" s="11" t="n"/>
      <x:c r="AE444" s="11" t="str">
        <x:f>IF(AND(P444="Assigned",OR(AD444="",AD444="Holding")),E444*100,IF(AND(B444="Own Shares",P444="Open"),F444,""))</x:f>
      </x:c>
      <x:c r="AF444" s="12" t="str">
        <x:f>IF(AND(P444="Assigned",OR(AD444="",AD444="Holding")),C444,IF(AND(B444="Own Shares",P444="Open"),G444,""))</x:f>
      </x:c>
      <x:c r="AG444" s="12" t="str">
        <x:f>IF(AND(B444="Own Shares",P444="Sold",S444&lt;&gt;""),(S444-G444)*F444-J444-K444,IF(AND(P444="Assigned",AD444="Sold",S444&lt;&gt;""),(S444-C444)*E444*100,""))</x:f>
      </x:c>
    </x:row>
    <x:row r="445">
      <x:c r="A445" s="11" t="n"/>
      <x:c r="B445" s="11" t="n"/>
      <x:c r="C445" s="12" t="n"/>
      <x:c r="D445" s="12" t="n"/>
      <x:c r="E445" s="11" t="n"/>
      <x:c r="F445" s="11" t="n"/>
      <x:c r="G445" s="12" t="n"/>
      <x:c r="H445" s="13" t="n"/>
      <x:c r="I445" s="13" t="n"/>
      <x:c r="J445" s="12" t="n"/>
      <x:c r="K445" s="12" t="n"/>
      <x:c r="L445" s="11" t="n"/>
      <x:c r="M445" s="12" t="n"/>
      <x:c r="N445" s="11" t="n"/>
      <x:c r="O445" s="12" t="n"/>
      <x:c r="P445" s="11" t="n"/>
      <x:c r="Q445" s="13" t="n"/>
      <x:c r="R445" s="12" t="n"/>
      <x:c r="S445" s="12" t="n"/>
      <x:c r="T445" s="11" t="n"/>
      <x:c r="U445" s="11" t="n"/>
      <x:c r="V445" s="12" t="str">
        <x:f>IF(OR(B445="Sell Cash-Secured Put",B445="Sell Covered Call"),D445*100*E445,"")</x:f>
      </x:c>
      <x:c r="W445" s="12" t="str">
        <x:f>IF(AND(B445="Sell Cash-Secured Put",P445="Open"),C445*100*E445,"")</x:f>
      </x:c>
      <x:c r="X445" s="14" t="str">
        <x:f>IF(AND(B445="Sell Cash-Secured Put",M445&lt;&gt;""),(M445-C445)/M445,"")</x:f>
      </x:c>
      <x:c r="Y445" s="12" t="str">
        <x:f>IF(B445="Sell Cash-Secured Put",C445-D445,IF(B445="Sell Covered Call",C445+D445,""))</x:f>
      </x:c>
      <x:c r="Z445" s="12" t="str">
        <x:f>IF(OR(P445&lt;&gt;"Open",O445=""),"",IF(B445="Sell Cash-Secured Put",MAX(C445-O445,0)*100*E445,IF(B445="Sell Covered Call",MAX(O445-C445,0)*100*E445,"")))</x:f>
      </x:c>
      <x:c r="AA445" s="12" t="str">
        <x:f>IF(P445&lt;&gt;"Open","",IF(OR(B445="Sell Cash-Secured Put",B445="Sell Covered Call"),V445-Z445-J445-K445,""))</x:f>
      </x:c>
      <x:c r="AB445" s="12" t="n">
        <x:f>IF(P445="Buy to Close",(D445-R445)*100*E445-J445-K445,IF(OR(P445="Assigned",P445="Expired Worthless",P445="Called Away"),V445-J445-K445,0))</x:f>
        <x:v>0</x:v>
      </x:c>
      <x:c r="AC445" s="12" t="str">
        <x:f>IF(AND(P445="Assigned",OR(AD445="",AD445="Holding"),O445&lt;&gt;""),(O445-C445)*100*E445,IF(AND(B445="Own Shares",P445="Open",O445&lt;&gt;""),(O445-G445)*F445,""))</x:f>
      </x:c>
      <x:c r="AD445" s="11" t="n"/>
      <x:c r="AE445" s="11" t="str">
        <x:f>IF(AND(P445="Assigned",OR(AD445="",AD445="Holding")),E445*100,IF(AND(B445="Own Shares",P445="Open"),F445,""))</x:f>
      </x:c>
      <x:c r="AF445" s="12" t="str">
        <x:f>IF(AND(P445="Assigned",OR(AD445="",AD445="Holding")),C445,IF(AND(B445="Own Shares",P445="Open"),G445,""))</x:f>
      </x:c>
      <x:c r="AG445" s="12" t="str">
        <x:f>IF(AND(B445="Own Shares",P445="Sold",S445&lt;&gt;""),(S445-G445)*F445-J445-K445,IF(AND(P445="Assigned",AD445="Sold",S445&lt;&gt;""),(S445-C445)*E445*100,""))</x:f>
      </x:c>
    </x:row>
    <x:row r="446">
      <x:c r="A446" s="11" t="n"/>
      <x:c r="B446" s="11" t="n"/>
      <x:c r="C446" s="12" t="n"/>
      <x:c r="D446" s="12" t="n"/>
      <x:c r="E446" s="11" t="n"/>
      <x:c r="F446" s="11" t="n"/>
      <x:c r="G446" s="12" t="n"/>
      <x:c r="H446" s="13" t="n"/>
      <x:c r="I446" s="13" t="n"/>
      <x:c r="J446" s="12" t="n"/>
      <x:c r="K446" s="12" t="n"/>
      <x:c r="L446" s="11" t="n"/>
      <x:c r="M446" s="12" t="n"/>
      <x:c r="N446" s="11" t="n"/>
      <x:c r="O446" s="12" t="n"/>
      <x:c r="P446" s="11" t="n"/>
      <x:c r="Q446" s="13" t="n"/>
      <x:c r="R446" s="12" t="n"/>
      <x:c r="S446" s="12" t="n"/>
      <x:c r="T446" s="11" t="n"/>
      <x:c r="U446" s="11" t="n"/>
      <x:c r="V446" s="12" t="str">
        <x:f>IF(OR(B446="Sell Cash-Secured Put",B446="Sell Covered Call"),D446*100*E446,"")</x:f>
      </x:c>
      <x:c r="W446" s="12" t="str">
        <x:f>IF(AND(B446="Sell Cash-Secured Put",P446="Open"),C446*100*E446,"")</x:f>
      </x:c>
      <x:c r="X446" s="14" t="str">
        <x:f>IF(AND(B446="Sell Cash-Secured Put",M446&lt;&gt;""),(M446-C446)/M446,"")</x:f>
      </x:c>
      <x:c r="Y446" s="12" t="str">
        <x:f>IF(B446="Sell Cash-Secured Put",C446-D446,IF(B446="Sell Covered Call",C446+D446,""))</x:f>
      </x:c>
      <x:c r="Z446" s="12" t="str">
        <x:f>IF(OR(P446&lt;&gt;"Open",O446=""),"",IF(B446="Sell Cash-Secured Put",MAX(C446-O446,0)*100*E446,IF(B446="Sell Covered Call",MAX(O446-C446,0)*100*E446,"")))</x:f>
      </x:c>
      <x:c r="AA446" s="12" t="str">
        <x:f>IF(P446&lt;&gt;"Open","",IF(OR(B446="Sell Cash-Secured Put",B446="Sell Covered Call"),V446-Z446-J446-K446,""))</x:f>
      </x:c>
      <x:c r="AB446" s="12" t="n">
        <x:f>IF(P446="Buy to Close",(D446-R446)*100*E446-J446-K446,IF(OR(P446="Assigned",P446="Expired Worthless",P446="Called Away"),V446-J446-K446,0))</x:f>
        <x:v>0</x:v>
      </x:c>
      <x:c r="AC446" s="12" t="str">
        <x:f>IF(AND(P446="Assigned",OR(AD446="",AD446="Holding"),O446&lt;&gt;""),(O446-C446)*100*E446,IF(AND(B446="Own Shares",P446="Open",O446&lt;&gt;""),(O446-G446)*F446,""))</x:f>
      </x:c>
      <x:c r="AD446" s="11" t="n"/>
      <x:c r="AE446" s="11" t="str">
        <x:f>IF(AND(P446="Assigned",OR(AD446="",AD446="Holding")),E446*100,IF(AND(B446="Own Shares",P446="Open"),F446,""))</x:f>
      </x:c>
      <x:c r="AF446" s="12" t="str">
        <x:f>IF(AND(P446="Assigned",OR(AD446="",AD446="Holding")),C446,IF(AND(B446="Own Shares",P446="Open"),G446,""))</x:f>
      </x:c>
      <x:c r="AG446" s="12" t="str">
        <x:f>IF(AND(B446="Own Shares",P446="Sold",S446&lt;&gt;""),(S446-G446)*F446-J446-K446,IF(AND(P446="Assigned",AD446="Sold",S446&lt;&gt;""),(S446-C446)*E446*100,""))</x:f>
      </x:c>
    </x:row>
    <x:row r="447">
      <x:c r="A447" s="11" t="n"/>
      <x:c r="B447" s="11" t="n"/>
      <x:c r="C447" s="12" t="n"/>
      <x:c r="D447" s="12" t="n"/>
      <x:c r="E447" s="11" t="n"/>
      <x:c r="F447" s="11" t="n"/>
      <x:c r="G447" s="12" t="n"/>
      <x:c r="H447" s="13" t="n"/>
      <x:c r="I447" s="13" t="n"/>
      <x:c r="J447" s="12" t="n"/>
      <x:c r="K447" s="12" t="n"/>
      <x:c r="L447" s="11" t="n"/>
      <x:c r="M447" s="12" t="n"/>
      <x:c r="N447" s="11" t="n"/>
      <x:c r="O447" s="12" t="n"/>
      <x:c r="P447" s="11" t="n"/>
      <x:c r="Q447" s="13" t="n"/>
      <x:c r="R447" s="12" t="n"/>
      <x:c r="S447" s="12" t="n"/>
      <x:c r="T447" s="11" t="n"/>
      <x:c r="U447" s="11" t="n"/>
      <x:c r="V447" s="12" t="str">
        <x:f>IF(OR(B447="Sell Cash-Secured Put",B447="Sell Covered Call"),D447*100*E447,"")</x:f>
      </x:c>
      <x:c r="W447" s="12" t="str">
        <x:f>IF(AND(B447="Sell Cash-Secured Put",P447="Open"),C447*100*E447,"")</x:f>
      </x:c>
      <x:c r="X447" s="14" t="str">
        <x:f>IF(AND(B447="Sell Cash-Secured Put",M447&lt;&gt;""),(M447-C447)/M447,"")</x:f>
      </x:c>
      <x:c r="Y447" s="12" t="str">
        <x:f>IF(B447="Sell Cash-Secured Put",C447-D447,IF(B447="Sell Covered Call",C447+D447,""))</x:f>
      </x:c>
      <x:c r="Z447" s="12" t="str">
        <x:f>IF(OR(P447&lt;&gt;"Open",O447=""),"",IF(B447="Sell Cash-Secured Put",MAX(C447-O447,0)*100*E447,IF(B447="Sell Covered Call",MAX(O447-C447,0)*100*E447,"")))</x:f>
      </x:c>
      <x:c r="AA447" s="12" t="str">
        <x:f>IF(P447&lt;&gt;"Open","",IF(OR(B447="Sell Cash-Secured Put",B447="Sell Covered Call"),V447-Z447-J447-K447,""))</x:f>
      </x:c>
      <x:c r="AB447" s="12" t="n">
        <x:f>IF(P447="Buy to Close",(D447-R447)*100*E447-J447-K447,IF(OR(P447="Assigned",P447="Expired Worthless",P447="Called Away"),V447-J447-K447,0))</x:f>
        <x:v>0</x:v>
      </x:c>
      <x:c r="AC447" s="12" t="str">
        <x:f>IF(AND(P447="Assigned",OR(AD447="",AD447="Holding"),O447&lt;&gt;""),(O447-C447)*100*E447,IF(AND(B447="Own Shares",P447="Open",O447&lt;&gt;""),(O447-G447)*F447,""))</x:f>
      </x:c>
      <x:c r="AD447" s="11" t="n"/>
      <x:c r="AE447" s="11" t="str">
        <x:f>IF(AND(P447="Assigned",OR(AD447="",AD447="Holding")),E447*100,IF(AND(B447="Own Shares",P447="Open"),F447,""))</x:f>
      </x:c>
      <x:c r="AF447" s="12" t="str">
        <x:f>IF(AND(P447="Assigned",OR(AD447="",AD447="Holding")),C447,IF(AND(B447="Own Shares",P447="Open"),G447,""))</x:f>
      </x:c>
      <x:c r="AG447" s="12" t="str">
        <x:f>IF(AND(B447="Own Shares",P447="Sold",S447&lt;&gt;""),(S447-G447)*F447-J447-K447,IF(AND(P447="Assigned",AD447="Sold",S447&lt;&gt;""),(S447-C447)*E447*100,""))</x:f>
      </x:c>
    </x:row>
    <x:row r="448">
      <x:c r="A448" s="11" t="n"/>
      <x:c r="B448" s="11" t="n"/>
      <x:c r="C448" s="12" t="n"/>
      <x:c r="D448" s="12" t="n"/>
      <x:c r="E448" s="11" t="n"/>
      <x:c r="F448" s="11" t="n"/>
      <x:c r="G448" s="12" t="n"/>
      <x:c r="H448" s="13" t="n"/>
      <x:c r="I448" s="13" t="n"/>
      <x:c r="J448" s="12" t="n"/>
      <x:c r="K448" s="12" t="n"/>
      <x:c r="L448" s="11" t="n"/>
      <x:c r="M448" s="12" t="n"/>
      <x:c r="N448" s="11" t="n"/>
      <x:c r="O448" s="12" t="n"/>
      <x:c r="P448" s="11" t="n"/>
      <x:c r="Q448" s="13" t="n"/>
      <x:c r="R448" s="12" t="n"/>
      <x:c r="S448" s="12" t="n"/>
      <x:c r="T448" s="11" t="n"/>
      <x:c r="U448" s="11" t="n"/>
      <x:c r="V448" s="12" t="str">
        <x:f>IF(OR(B448="Sell Cash-Secured Put",B448="Sell Covered Call"),D448*100*E448,"")</x:f>
      </x:c>
      <x:c r="W448" s="12" t="str">
        <x:f>IF(AND(B448="Sell Cash-Secured Put",P448="Open"),C448*100*E448,"")</x:f>
      </x:c>
      <x:c r="X448" s="14" t="str">
        <x:f>IF(AND(B448="Sell Cash-Secured Put",M448&lt;&gt;""),(M448-C448)/M448,"")</x:f>
      </x:c>
      <x:c r="Y448" s="12" t="str">
        <x:f>IF(B448="Sell Cash-Secured Put",C448-D448,IF(B448="Sell Covered Call",C448+D448,""))</x:f>
      </x:c>
      <x:c r="Z448" s="12" t="str">
        <x:f>IF(OR(P448&lt;&gt;"Open",O448=""),"",IF(B448="Sell Cash-Secured Put",MAX(C448-O448,0)*100*E448,IF(B448="Sell Covered Call",MAX(O448-C448,0)*100*E448,"")))</x:f>
      </x:c>
      <x:c r="AA448" s="12" t="str">
        <x:f>IF(P448&lt;&gt;"Open","",IF(OR(B448="Sell Cash-Secured Put",B448="Sell Covered Call"),V448-Z448-J448-K448,""))</x:f>
      </x:c>
      <x:c r="AB448" s="12" t="n">
        <x:f>IF(P448="Buy to Close",(D448-R448)*100*E448-J448-K448,IF(OR(P448="Assigned",P448="Expired Worthless",P448="Called Away"),V448-J448-K448,0))</x:f>
        <x:v>0</x:v>
      </x:c>
      <x:c r="AC448" s="12" t="str">
        <x:f>IF(AND(P448="Assigned",OR(AD448="",AD448="Holding"),O448&lt;&gt;""),(O448-C448)*100*E448,IF(AND(B448="Own Shares",P448="Open",O448&lt;&gt;""),(O448-G448)*F448,""))</x:f>
      </x:c>
      <x:c r="AD448" s="11" t="n"/>
      <x:c r="AE448" s="11" t="str">
        <x:f>IF(AND(P448="Assigned",OR(AD448="",AD448="Holding")),E448*100,IF(AND(B448="Own Shares",P448="Open"),F448,""))</x:f>
      </x:c>
      <x:c r="AF448" s="12" t="str">
        <x:f>IF(AND(P448="Assigned",OR(AD448="",AD448="Holding")),C448,IF(AND(B448="Own Shares",P448="Open"),G448,""))</x:f>
      </x:c>
      <x:c r="AG448" s="12" t="str">
        <x:f>IF(AND(B448="Own Shares",P448="Sold",S448&lt;&gt;""),(S448-G448)*F448-J448-K448,IF(AND(P448="Assigned",AD448="Sold",S448&lt;&gt;""),(S448-C448)*E448*100,""))</x:f>
      </x:c>
    </x:row>
    <x:row r="449">
      <x:c r="A449" s="11" t="n"/>
      <x:c r="B449" s="11" t="n"/>
      <x:c r="C449" s="12" t="n"/>
      <x:c r="D449" s="12" t="n"/>
      <x:c r="E449" s="11" t="n"/>
      <x:c r="F449" s="11" t="n"/>
      <x:c r="G449" s="12" t="n"/>
      <x:c r="H449" s="13" t="n"/>
      <x:c r="I449" s="13" t="n"/>
      <x:c r="J449" s="12" t="n"/>
      <x:c r="K449" s="12" t="n"/>
      <x:c r="L449" s="11" t="n"/>
      <x:c r="M449" s="12" t="n"/>
      <x:c r="N449" s="11" t="n"/>
      <x:c r="O449" s="12" t="n"/>
      <x:c r="P449" s="11" t="n"/>
      <x:c r="Q449" s="13" t="n"/>
      <x:c r="R449" s="12" t="n"/>
      <x:c r="S449" s="12" t="n"/>
      <x:c r="T449" s="11" t="n"/>
      <x:c r="U449" s="11" t="n"/>
      <x:c r="V449" s="12" t="str">
        <x:f>IF(OR(B449="Sell Cash-Secured Put",B449="Sell Covered Call"),D449*100*E449,"")</x:f>
      </x:c>
      <x:c r="W449" s="12" t="str">
        <x:f>IF(AND(B449="Sell Cash-Secured Put",P449="Open"),C449*100*E449,"")</x:f>
      </x:c>
      <x:c r="X449" s="14" t="str">
        <x:f>IF(AND(B449="Sell Cash-Secured Put",M449&lt;&gt;""),(M449-C449)/M449,"")</x:f>
      </x:c>
      <x:c r="Y449" s="12" t="str">
        <x:f>IF(B449="Sell Cash-Secured Put",C449-D449,IF(B449="Sell Covered Call",C449+D449,""))</x:f>
      </x:c>
      <x:c r="Z449" s="12" t="str">
        <x:f>IF(OR(P449&lt;&gt;"Open",O449=""),"",IF(B449="Sell Cash-Secured Put",MAX(C449-O449,0)*100*E449,IF(B449="Sell Covered Call",MAX(O449-C449,0)*100*E449,"")))</x:f>
      </x:c>
      <x:c r="AA449" s="12" t="str">
        <x:f>IF(P449&lt;&gt;"Open","",IF(OR(B449="Sell Cash-Secured Put",B449="Sell Covered Call"),V449-Z449-J449-K449,""))</x:f>
      </x:c>
      <x:c r="AB449" s="12" t="n">
        <x:f>IF(P449="Buy to Close",(D449-R449)*100*E449-J449-K449,IF(OR(P449="Assigned",P449="Expired Worthless",P449="Called Away"),V449-J449-K449,0))</x:f>
        <x:v>0</x:v>
      </x:c>
      <x:c r="AC449" s="12" t="str">
        <x:f>IF(AND(P449="Assigned",OR(AD449="",AD449="Holding"),O449&lt;&gt;""),(O449-C449)*100*E449,IF(AND(B449="Own Shares",P449="Open",O449&lt;&gt;""),(O449-G449)*F449,""))</x:f>
      </x:c>
      <x:c r="AD449" s="11" t="n"/>
      <x:c r="AE449" s="11" t="str">
        <x:f>IF(AND(P449="Assigned",OR(AD449="",AD449="Holding")),E449*100,IF(AND(B449="Own Shares",P449="Open"),F449,""))</x:f>
      </x:c>
      <x:c r="AF449" s="12" t="str">
        <x:f>IF(AND(P449="Assigned",OR(AD449="",AD449="Holding")),C449,IF(AND(B449="Own Shares",P449="Open"),G449,""))</x:f>
      </x:c>
      <x:c r="AG449" s="12" t="str">
        <x:f>IF(AND(B449="Own Shares",P449="Sold",S449&lt;&gt;""),(S449-G449)*F449-J449-K449,IF(AND(P449="Assigned",AD449="Sold",S449&lt;&gt;""),(S449-C449)*E449*100,""))</x:f>
      </x:c>
    </x:row>
    <x:row r="450">
      <x:c r="A450" s="11" t="n"/>
      <x:c r="B450" s="11" t="n"/>
      <x:c r="C450" s="12" t="n"/>
      <x:c r="D450" s="12" t="n"/>
      <x:c r="E450" s="11" t="n"/>
      <x:c r="F450" s="11" t="n"/>
      <x:c r="G450" s="12" t="n"/>
      <x:c r="H450" s="13" t="n"/>
      <x:c r="I450" s="13" t="n"/>
      <x:c r="J450" s="12" t="n"/>
      <x:c r="K450" s="12" t="n"/>
      <x:c r="L450" s="11" t="n"/>
      <x:c r="M450" s="12" t="n"/>
      <x:c r="N450" s="11" t="n"/>
      <x:c r="O450" s="12" t="n"/>
      <x:c r="P450" s="11" t="n"/>
      <x:c r="Q450" s="13" t="n"/>
      <x:c r="R450" s="12" t="n"/>
      <x:c r="S450" s="12" t="n"/>
      <x:c r="T450" s="11" t="n"/>
      <x:c r="U450" s="11" t="n"/>
      <x:c r="V450" s="12" t="str">
        <x:f>IF(OR(B450="Sell Cash-Secured Put",B450="Sell Covered Call"),D450*100*E450,"")</x:f>
      </x:c>
      <x:c r="W450" s="12" t="str">
        <x:f>IF(AND(B450="Sell Cash-Secured Put",P450="Open"),C450*100*E450,"")</x:f>
      </x:c>
      <x:c r="X450" s="14" t="str">
        <x:f>IF(AND(B450="Sell Cash-Secured Put",M450&lt;&gt;""),(M450-C450)/M450,"")</x:f>
      </x:c>
      <x:c r="Y450" s="12" t="str">
        <x:f>IF(B450="Sell Cash-Secured Put",C450-D450,IF(B450="Sell Covered Call",C450+D450,""))</x:f>
      </x:c>
      <x:c r="Z450" s="12" t="str">
        <x:f>IF(OR(P450&lt;&gt;"Open",O450=""),"",IF(B450="Sell Cash-Secured Put",MAX(C450-O450,0)*100*E450,IF(B450="Sell Covered Call",MAX(O450-C450,0)*100*E450,"")))</x:f>
      </x:c>
      <x:c r="AA450" s="12" t="str">
        <x:f>IF(P450&lt;&gt;"Open","",IF(OR(B450="Sell Cash-Secured Put",B450="Sell Covered Call"),V450-Z450-J450-K450,""))</x:f>
      </x:c>
      <x:c r="AB450" s="12" t="n">
        <x:f>IF(P450="Buy to Close",(D450-R450)*100*E450-J450-K450,IF(OR(P450="Assigned",P450="Expired Worthless",P450="Called Away"),V450-J450-K450,0))</x:f>
        <x:v>0</x:v>
      </x:c>
      <x:c r="AC450" s="12" t="str">
        <x:f>IF(AND(P450="Assigned",OR(AD450="",AD450="Holding"),O450&lt;&gt;""),(O450-C450)*100*E450,IF(AND(B450="Own Shares",P450="Open",O450&lt;&gt;""),(O450-G450)*F450,""))</x:f>
      </x:c>
      <x:c r="AD450" s="11" t="n"/>
      <x:c r="AE450" s="11" t="str">
        <x:f>IF(AND(P450="Assigned",OR(AD450="",AD450="Holding")),E450*100,IF(AND(B450="Own Shares",P450="Open"),F450,""))</x:f>
      </x:c>
      <x:c r="AF450" s="12" t="str">
        <x:f>IF(AND(P450="Assigned",OR(AD450="",AD450="Holding")),C450,IF(AND(B450="Own Shares",P450="Open"),G450,""))</x:f>
      </x:c>
      <x:c r="AG450" s="12" t="str">
        <x:f>IF(AND(B450="Own Shares",P450="Sold",S450&lt;&gt;""),(S450-G450)*F450-J450-K450,IF(AND(P450="Assigned",AD450="Sold",S450&lt;&gt;""),(S450-C450)*E450*100,""))</x:f>
      </x:c>
    </x:row>
    <x:row r="451">
      <x:c r="A451" s="11" t="n"/>
      <x:c r="B451" s="11" t="n"/>
      <x:c r="C451" s="12" t="n"/>
      <x:c r="D451" s="12" t="n"/>
      <x:c r="E451" s="11" t="n"/>
      <x:c r="F451" s="11" t="n"/>
      <x:c r="G451" s="12" t="n"/>
      <x:c r="H451" s="13" t="n"/>
      <x:c r="I451" s="13" t="n"/>
      <x:c r="J451" s="12" t="n"/>
      <x:c r="K451" s="12" t="n"/>
      <x:c r="L451" s="11" t="n"/>
      <x:c r="M451" s="12" t="n"/>
      <x:c r="N451" s="11" t="n"/>
      <x:c r="O451" s="12" t="n"/>
      <x:c r="P451" s="11" t="n"/>
      <x:c r="Q451" s="13" t="n"/>
      <x:c r="R451" s="12" t="n"/>
      <x:c r="S451" s="12" t="n"/>
      <x:c r="T451" s="11" t="n"/>
      <x:c r="U451" s="11" t="n"/>
      <x:c r="V451" s="12" t="str">
        <x:f>IF(OR(B451="Sell Cash-Secured Put",B451="Sell Covered Call"),D451*100*E451,"")</x:f>
      </x:c>
      <x:c r="W451" s="12" t="str">
        <x:f>IF(AND(B451="Sell Cash-Secured Put",P451="Open"),C451*100*E451,"")</x:f>
      </x:c>
      <x:c r="X451" s="14" t="str">
        <x:f>IF(AND(B451="Sell Cash-Secured Put",M451&lt;&gt;""),(M451-C451)/M451,"")</x:f>
      </x:c>
      <x:c r="Y451" s="12" t="str">
        <x:f>IF(B451="Sell Cash-Secured Put",C451-D451,IF(B451="Sell Covered Call",C451+D451,""))</x:f>
      </x:c>
      <x:c r="Z451" s="12" t="str">
        <x:f>IF(OR(P451&lt;&gt;"Open",O451=""),"",IF(B451="Sell Cash-Secured Put",MAX(C451-O451,0)*100*E451,IF(B451="Sell Covered Call",MAX(O451-C451,0)*100*E451,"")))</x:f>
      </x:c>
      <x:c r="AA451" s="12" t="str">
        <x:f>IF(P451&lt;&gt;"Open","",IF(OR(B451="Sell Cash-Secured Put",B451="Sell Covered Call"),V451-Z451-J451-K451,""))</x:f>
      </x:c>
      <x:c r="AB451" s="12" t="n">
        <x:f>IF(P451="Buy to Close",(D451-R451)*100*E451-J451-K451,IF(OR(P451="Assigned",P451="Expired Worthless",P451="Called Away"),V451-J451-K451,0))</x:f>
        <x:v>0</x:v>
      </x:c>
      <x:c r="AC451" s="12" t="str">
        <x:f>IF(AND(P451="Assigned",OR(AD451="",AD451="Holding"),O451&lt;&gt;""),(O451-C451)*100*E451,IF(AND(B451="Own Shares",P451="Open",O451&lt;&gt;""),(O451-G451)*F451,""))</x:f>
      </x:c>
      <x:c r="AD451" s="11" t="n"/>
      <x:c r="AE451" s="11" t="str">
        <x:f>IF(AND(P451="Assigned",OR(AD451="",AD451="Holding")),E451*100,IF(AND(B451="Own Shares",P451="Open"),F451,""))</x:f>
      </x:c>
      <x:c r="AF451" s="12" t="str">
        <x:f>IF(AND(P451="Assigned",OR(AD451="",AD451="Holding")),C451,IF(AND(B451="Own Shares",P451="Open"),G451,""))</x:f>
      </x:c>
      <x:c r="AG451" s="12" t="str">
        <x:f>IF(AND(B451="Own Shares",P451="Sold",S451&lt;&gt;""),(S451-G451)*F451-J451-K451,IF(AND(P451="Assigned",AD451="Sold",S451&lt;&gt;""),(S451-C451)*E451*100,""))</x:f>
      </x:c>
    </x:row>
    <x:row r="452">
      <x:c r="A452" s="11" t="n"/>
      <x:c r="B452" s="11" t="n"/>
      <x:c r="C452" s="12" t="n"/>
      <x:c r="D452" s="12" t="n"/>
      <x:c r="E452" s="11" t="n"/>
      <x:c r="F452" s="11" t="n"/>
      <x:c r="G452" s="12" t="n"/>
      <x:c r="H452" s="13" t="n"/>
      <x:c r="I452" s="13" t="n"/>
      <x:c r="J452" s="12" t="n"/>
      <x:c r="K452" s="12" t="n"/>
      <x:c r="L452" s="11" t="n"/>
      <x:c r="M452" s="12" t="n"/>
      <x:c r="N452" s="11" t="n"/>
      <x:c r="O452" s="12" t="n"/>
      <x:c r="P452" s="11" t="n"/>
      <x:c r="Q452" s="13" t="n"/>
      <x:c r="R452" s="12" t="n"/>
      <x:c r="S452" s="12" t="n"/>
      <x:c r="T452" s="11" t="n"/>
      <x:c r="U452" s="11" t="n"/>
      <x:c r="V452" s="12" t="str">
        <x:f>IF(OR(B452="Sell Cash-Secured Put",B452="Sell Covered Call"),D452*100*E452,"")</x:f>
      </x:c>
      <x:c r="W452" s="12" t="str">
        <x:f>IF(AND(B452="Sell Cash-Secured Put",P452="Open"),C452*100*E452,"")</x:f>
      </x:c>
      <x:c r="X452" s="14" t="str">
        <x:f>IF(AND(B452="Sell Cash-Secured Put",M452&lt;&gt;""),(M452-C452)/M452,"")</x:f>
      </x:c>
      <x:c r="Y452" s="12" t="str">
        <x:f>IF(B452="Sell Cash-Secured Put",C452-D452,IF(B452="Sell Covered Call",C452+D452,""))</x:f>
      </x:c>
      <x:c r="Z452" s="12" t="str">
        <x:f>IF(OR(P452&lt;&gt;"Open",O452=""),"",IF(B452="Sell Cash-Secured Put",MAX(C452-O452,0)*100*E452,IF(B452="Sell Covered Call",MAX(O452-C452,0)*100*E452,"")))</x:f>
      </x:c>
      <x:c r="AA452" s="12" t="str">
        <x:f>IF(P452&lt;&gt;"Open","",IF(OR(B452="Sell Cash-Secured Put",B452="Sell Covered Call"),V452-Z452-J452-K452,""))</x:f>
      </x:c>
      <x:c r="AB452" s="12" t="n">
        <x:f>IF(P452="Buy to Close",(D452-R452)*100*E452-J452-K452,IF(OR(P452="Assigned",P452="Expired Worthless",P452="Called Away"),V452-J452-K452,0))</x:f>
        <x:v>0</x:v>
      </x:c>
      <x:c r="AC452" s="12" t="str">
        <x:f>IF(AND(P452="Assigned",OR(AD452="",AD452="Holding"),O452&lt;&gt;""),(O452-C452)*100*E452,IF(AND(B452="Own Shares",P452="Open",O452&lt;&gt;""),(O452-G452)*F452,""))</x:f>
      </x:c>
      <x:c r="AD452" s="11" t="n"/>
      <x:c r="AE452" s="11" t="str">
        <x:f>IF(AND(P452="Assigned",OR(AD452="",AD452="Holding")),E452*100,IF(AND(B452="Own Shares",P452="Open"),F452,""))</x:f>
      </x:c>
      <x:c r="AF452" s="12" t="str">
        <x:f>IF(AND(P452="Assigned",OR(AD452="",AD452="Holding")),C452,IF(AND(B452="Own Shares",P452="Open"),G452,""))</x:f>
      </x:c>
      <x:c r="AG452" s="12" t="str">
        <x:f>IF(AND(B452="Own Shares",P452="Sold",S452&lt;&gt;""),(S452-G452)*F452-J452-K452,IF(AND(P452="Assigned",AD452="Sold",S452&lt;&gt;""),(S452-C452)*E452*100,""))</x:f>
      </x:c>
    </x:row>
    <x:row r="453">
      <x:c r="A453" s="11" t="n"/>
      <x:c r="B453" s="11" t="n"/>
      <x:c r="C453" s="12" t="n"/>
      <x:c r="D453" s="12" t="n"/>
      <x:c r="E453" s="11" t="n"/>
      <x:c r="F453" s="11" t="n"/>
      <x:c r="G453" s="12" t="n"/>
      <x:c r="H453" s="13" t="n"/>
      <x:c r="I453" s="13" t="n"/>
      <x:c r="J453" s="12" t="n"/>
      <x:c r="K453" s="12" t="n"/>
      <x:c r="L453" s="11" t="n"/>
      <x:c r="M453" s="12" t="n"/>
      <x:c r="N453" s="11" t="n"/>
      <x:c r="O453" s="12" t="n"/>
      <x:c r="P453" s="11" t="n"/>
      <x:c r="Q453" s="13" t="n"/>
      <x:c r="R453" s="12" t="n"/>
      <x:c r="S453" s="12" t="n"/>
      <x:c r="T453" s="11" t="n"/>
      <x:c r="U453" s="11" t="n"/>
      <x:c r="V453" s="12" t="str">
        <x:f>IF(OR(B453="Sell Cash-Secured Put",B453="Sell Covered Call"),D453*100*E453,"")</x:f>
      </x:c>
      <x:c r="W453" s="12" t="str">
        <x:f>IF(AND(B453="Sell Cash-Secured Put",P453="Open"),C453*100*E453,"")</x:f>
      </x:c>
      <x:c r="X453" s="14" t="str">
        <x:f>IF(AND(B453="Sell Cash-Secured Put",M453&lt;&gt;""),(M453-C453)/M453,"")</x:f>
      </x:c>
      <x:c r="Y453" s="12" t="str">
        <x:f>IF(B453="Sell Cash-Secured Put",C453-D453,IF(B453="Sell Covered Call",C453+D453,""))</x:f>
      </x:c>
      <x:c r="Z453" s="12" t="str">
        <x:f>IF(OR(P453&lt;&gt;"Open",O453=""),"",IF(B453="Sell Cash-Secured Put",MAX(C453-O453,0)*100*E453,IF(B453="Sell Covered Call",MAX(O453-C453,0)*100*E453,"")))</x:f>
      </x:c>
      <x:c r="AA453" s="12" t="str">
        <x:f>IF(P453&lt;&gt;"Open","",IF(OR(B453="Sell Cash-Secured Put",B453="Sell Covered Call"),V453-Z453-J453-K453,""))</x:f>
      </x:c>
      <x:c r="AB453" s="12" t="n">
        <x:f>IF(P453="Buy to Close",(D453-R453)*100*E453-J453-K453,IF(OR(P453="Assigned",P453="Expired Worthless",P453="Called Away"),V453-J453-K453,0))</x:f>
        <x:v>0</x:v>
      </x:c>
      <x:c r="AC453" s="12" t="str">
        <x:f>IF(AND(P453="Assigned",OR(AD453="",AD453="Holding"),O453&lt;&gt;""),(O453-C453)*100*E453,IF(AND(B453="Own Shares",P453="Open",O453&lt;&gt;""),(O453-G453)*F453,""))</x:f>
      </x:c>
      <x:c r="AD453" s="11" t="n"/>
      <x:c r="AE453" s="11" t="str">
        <x:f>IF(AND(P453="Assigned",OR(AD453="",AD453="Holding")),E453*100,IF(AND(B453="Own Shares",P453="Open"),F453,""))</x:f>
      </x:c>
      <x:c r="AF453" s="12" t="str">
        <x:f>IF(AND(P453="Assigned",OR(AD453="",AD453="Holding")),C453,IF(AND(B453="Own Shares",P453="Open"),G453,""))</x:f>
      </x:c>
      <x:c r="AG453" s="12" t="str">
        <x:f>IF(AND(B453="Own Shares",P453="Sold",S453&lt;&gt;""),(S453-G453)*F453-J453-K453,IF(AND(P453="Assigned",AD453="Sold",S453&lt;&gt;""),(S453-C453)*E453*100,""))</x:f>
      </x:c>
    </x:row>
    <x:row r="454">
      <x:c r="A454" s="11" t="n"/>
      <x:c r="B454" s="11" t="n"/>
      <x:c r="C454" s="12" t="n"/>
      <x:c r="D454" s="12" t="n"/>
      <x:c r="E454" s="11" t="n"/>
      <x:c r="F454" s="11" t="n"/>
      <x:c r="G454" s="12" t="n"/>
      <x:c r="H454" s="13" t="n"/>
      <x:c r="I454" s="13" t="n"/>
      <x:c r="J454" s="12" t="n"/>
      <x:c r="K454" s="12" t="n"/>
      <x:c r="L454" s="11" t="n"/>
      <x:c r="M454" s="12" t="n"/>
      <x:c r="N454" s="11" t="n"/>
      <x:c r="O454" s="12" t="n"/>
      <x:c r="P454" s="11" t="n"/>
      <x:c r="Q454" s="13" t="n"/>
      <x:c r="R454" s="12" t="n"/>
      <x:c r="S454" s="12" t="n"/>
      <x:c r="T454" s="11" t="n"/>
      <x:c r="U454" s="11" t="n"/>
      <x:c r="V454" s="12" t="str">
        <x:f>IF(OR(B454="Sell Cash-Secured Put",B454="Sell Covered Call"),D454*100*E454,"")</x:f>
      </x:c>
      <x:c r="W454" s="12" t="str">
        <x:f>IF(AND(B454="Sell Cash-Secured Put",P454="Open"),C454*100*E454,"")</x:f>
      </x:c>
      <x:c r="X454" s="14" t="str">
        <x:f>IF(AND(B454="Sell Cash-Secured Put",M454&lt;&gt;""),(M454-C454)/M454,"")</x:f>
      </x:c>
      <x:c r="Y454" s="12" t="str">
        <x:f>IF(B454="Sell Cash-Secured Put",C454-D454,IF(B454="Sell Covered Call",C454+D454,""))</x:f>
      </x:c>
      <x:c r="Z454" s="12" t="str">
        <x:f>IF(OR(P454&lt;&gt;"Open",O454=""),"",IF(B454="Sell Cash-Secured Put",MAX(C454-O454,0)*100*E454,IF(B454="Sell Covered Call",MAX(O454-C454,0)*100*E454,"")))</x:f>
      </x:c>
      <x:c r="AA454" s="12" t="str">
        <x:f>IF(P454&lt;&gt;"Open","",IF(OR(B454="Sell Cash-Secured Put",B454="Sell Covered Call"),V454-Z454-J454-K454,""))</x:f>
      </x:c>
      <x:c r="AB454" s="12" t="n">
        <x:f>IF(P454="Buy to Close",(D454-R454)*100*E454-J454-K454,IF(OR(P454="Assigned",P454="Expired Worthless",P454="Called Away"),V454-J454-K454,0))</x:f>
        <x:v>0</x:v>
      </x:c>
      <x:c r="AC454" s="12" t="str">
        <x:f>IF(AND(P454="Assigned",OR(AD454="",AD454="Holding"),O454&lt;&gt;""),(O454-C454)*100*E454,IF(AND(B454="Own Shares",P454="Open",O454&lt;&gt;""),(O454-G454)*F454,""))</x:f>
      </x:c>
      <x:c r="AD454" s="11" t="n"/>
      <x:c r="AE454" s="11" t="str">
        <x:f>IF(AND(P454="Assigned",OR(AD454="",AD454="Holding")),E454*100,IF(AND(B454="Own Shares",P454="Open"),F454,""))</x:f>
      </x:c>
      <x:c r="AF454" s="12" t="str">
        <x:f>IF(AND(P454="Assigned",OR(AD454="",AD454="Holding")),C454,IF(AND(B454="Own Shares",P454="Open"),G454,""))</x:f>
      </x:c>
      <x:c r="AG454" s="12" t="str">
        <x:f>IF(AND(B454="Own Shares",P454="Sold",S454&lt;&gt;""),(S454-G454)*F454-J454-K454,IF(AND(P454="Assigned",AD454="Sold",S454&lt;&gt;""),(S454-C454)*E454*100,""))</x:f>
      </x:c>
    </x:row>
    <x:row r="455">
      <x:c r="A455" s="11" t="n"/>
      <x:c r="B455" s="11" t="n"/>
      <x:c r="C455" s="12" t="n"/>
      <x:c r="D455" s="12" t="n"/>
      <x:c r="E455" s="11" t="n"/>
      <x:c r="F455" s="11" t="n"/>
      <x:c r="G455" s="12" t="n"/>
      <x:c r="H455" s="13" t="n"/>
      <x:c r="I455" s="13" t="n"/>
      <x:c r="J455" s="12" t="n"/>
      <x:c r="K455" s="12" t="n"/>
      <x:c r="L455" s="11" t="n"/>
      <x:c r="M455" s="12" t="n"/>
      <x:c r="N455" s="11" t="n"/>
      <x:c r="O455" s="12" t="n"/>
      <x:c r="P455" s="11" t="n"/>
      <x:c r="Q455" s="13" t="n"/>
      <x:c r="R455" s="12" t="n"/>
      <x:c r="S455" s="12" t="n"/>
      <x:c r="T455" s="11" t="n"/>
      <x:c r="U455" s="11" t="n"/>
      <x:c r="V455" s="12" t="str">
        <x:f>IF(OR(B455="Sell Cash-Secured Put",B455="Sell Covered Call"),D455*100*E455,"")</x:f>
      </x:c>
      <x:c r="W455" s="12" t="str">
        <x:f>IF(AND(B455="Sell Cash-Secured Put",P455="Open"),C455*100*E455,"")</x:f>
      </x:c>
      <x:c r="X455" s="14" t="str">
        <x:f>IF(AND(B455="Sell Cash-Secured Put",M455&lt;&gt;""),(M455-C455)/M455,"")</x:f>
      </x:c>
      <x:c r="Y455" s="12" t="str">
        <x:f>IF(B455="Sell Cash-Secured Put",C455-D455,IF(B455="Sell Covered Call",C455+D455,""))</x:f>
      </x:c>
      <x:c r="Z455" s="12" t="str">
        <x:f>IF(OR(P455&lt;&gt;"Open",O455=""),"",IF(B455="Sell Cash-Secured Put",MAX(C455-O455,0)*100*E455,IF(B455="Sell Covered Call",MAX(O455-C455,0)*100*E455,"")))</x:f>
      </x:c>
      <x:c r="AA455" s="12" t="str">
        <x:f>IF(P455&lt;&gt;"Open","",IF(OR(B455="Sell Cash-Secured Put",B455="Sell Covered Call"),V455-Z455-J455-K455,""))</x:f>
      </x:c>
      <x:c r="AB455" s="12" t="n">
        <x:f>IF(P455="Buy to Close",(D455-R455)*100*E455-J455-K455,IF(OR(P455="Assigned",P455="Expired Worthless",P455="Called Away"),V455-J455-K455,0))</x:f>
        <x:v>0</x:v>
      </x:c>
      <x:c r="AC455" s="12" t="str">
        <x:f>IF(AND(P455="Assigned",OR(AD455="",AD455="Holding"),O455&lt;&gt;""),(O455-C455)*100*E455,IF(AND(B455="Own Shares",P455="Open",O455&lt;&gt;""),(O455-G455)*F455,""))</x:f>
      </x:c>
      <x:c r="AD455" s="11" t="n"/>
      <x:c r="AE455" s="11" t="str">
        <x:f>IF(AND(P455="Assigned",OR(AD455="",AD455="Holding")),E455*100,IF(AND(B455="Own Shares",P455="Open"),F455,""))</x:f>
      </x:c>
      <x:c r="AF455" s="12" t="str">
        <x:f>IF(AND(P455="Assigned",OR(AD455="",AD455="Holding")),C455,IF(AND(B455="Own Shares",P455="Open"),G455,""))</x:f>
      </x:c>
      <x:c r="AG455" s="12" t="str">
        <x:f>IF(AND(B455="Own Shares",P455="Sold",S455&lt;&gt;""),(S455-G455)*F455-J455-K455,IF(AND(P455="Assigned",AD455="Sold",S455&lt;&gt;""),(S455-C455)*E455*100,""))</x:f>
      </x:c>
    </x:row>
    <x:row r="456">
      <x:c r="A456" s="11" t="n"/>
      <x:c r="B456" s="11" t="n"/>
      <x:c r="C456" s="12" t="n"/>
      <x:c r="D456" s="12" t="n"/>
      <x:c r="E456" s="11" t="n"/>
      <x:c r="F456" s="11" t="n"/>
      <x:c r="G456" s="12" t="n"/>
      <x:c r="H456" s="13" t="n"/>
      <x:c r="I456" s="13" t="n"/>
      <x:c r="J456" s="12" t="n"/>
      <x:c r="K456" s="12" t="n"/>
      <x:c r="L456" s="11" t="n"/>
      <x:c r="M456" s="12" t="n"/>
      <x:c r="N456" s="11" t="n"/>
      <x:c r="O456" s="12" t="n"/>
      <x:c r="P456" s="11" t="n"/>
      <x:c r="Q456" s="13" t="n"/>
      <x:c r="R456" s="12" t="n"/>
      <x:c r="S456" s="12" t="n"/>
      <x:c r="T456" s="11" t="n"/>
      <x:c r="U456" s="11" t="n"/>
      <x:c r="V456" s="12" t="str">
        <x:f>IF(OR(B456="Sell Cash-Secured Put",B456="Sell Covered Call"),D456*100*E456,"")</x:f>
      </x:c>
      <x:c r="W456" s="12" t="str">
        <x:f>IF(AND(B456="Sell Cash-Secured Put",P456="Open"),C456*100*E456,"")</x:f>
      </x:c>
      <x:c r="X456" s="14" t="str">
        <x:f>IF(AND(B456="Sell Cash-Secured Put",M456&lt;&gt;""),(M456-C456)/M456,"")</x:f>
      </x:c>
      <x:c r="Y456" s="12" t="str">
        <x:f>IF(B456="Sell Cash-Secured Put",C456-D456,IF(B456="Sell Covered Call",C456+D456,""))</x:f>
      </x:c>
      <x:c r="Z456" s="12" t="str">
        <x:f>IF(OR(P456&lt;&gt;"Open",O456=""),"",IF(B456="Sell Cash-Secured Put",MAX(C456-O456,0)*100*E456,IF(B456="Sell Covered Call",MAX(O456-C456,0)*100*E456,"")))</x:f>
      </x:c>
      <x:c r="AA456" s="12" t="str">
        <x:f>IF(P456&lt;&gt;"Open","",IF(OR(B456="Sell Cash-Secured Put",B456="Sell Covered Call"),V456-Z456-J456-K456,""))</x:f>
      </x:c>
      <x:c r="AB456" s="12" t="n">
        <x:f>IF(P456="Buy to Close",(D456-R456)*100*E456-J456-K456,IF(OR(P456="Assigned",P456="Expired Worthless",P456="Called Away"),V456-J456-K456,0))</x:f>
        <x:v>0</x:v>
      </x:c>
      <x:c r="AC456" s="12" t="str">
        <x:f>IF(AND(P456="Assigned",OR(AD456="",AD456="Holding"),O456&lt;&gt;""),(O456-C456)*100*E456,IF(AND(B456="Own Shares",P456="Open",O456&lt;&gt;""),(O456-G456)*F456,""))</x:f>
      </x:c>
      <x:c r="AD456" s="11" t="n"/>
      <x:c r="AE456" s="11" t="str">
        <x:f>IF(AND(P456="Assigned",OR(AD456="",AD456="Holding")),E456*100,IF(AND(B456="Own Shares",P456="Open"),F456,""))</x:f>
      </x:c>
      <x:c r="AF456" s="12" t="str">
        <x:f>IF(AND(P456="Assigned",OR(AD456="",AD456="Holding")),C456,IF(AND(B456="Own Shares",P456="Open"),G456,""))</x:f>
      </x:c>
      <x:c r="AG456" s="12" t="str">
        <x:f>IF(AND(B456="Own Shares",P456="Sold",S456&lt;&gt;""),(S456-G456)*F456-J456-K456,IF(AND(P456="Assigned",AD456="Sold",S456&lt;&gt;""),(S456-C456)*E456*100,""))</x:f>
      </x:c>
    </x:row>
    <x:row r="457">
      <x:c r="A457" s="11" t="n"/>
      <x:c r="B457" s="11" t="n"/>
      <x:c r="C457" s="12" t="n"/>
      <x:c r="D457" s="12" t="n"/>
      <x:c r="E457" s="11" t="n"/>
      <x:c r="F457" s="11" t="n"/>
      <x:c r="G457" s="12" t="n"/>
      <x:c r="H457" s="13" t="n"/>
      <x:c r="I457" s="13" t="n"/>
      <x:c r="J457" s="12" t="n"/>
      <x:c r="K457" s="12" t="n"/>
      <x:c r="L457" s="11" t="n"/>
      <x:c r="M457" s="12" t="n"/>
      <x:c r="N457" s="11" t="n"/>
      <x:c r="O457" s="12" t="n"/>
      <x:c r="P457" s="11" t="n"/>
      <x:c r="Q457" s="13" t="n"/>
      <x:c r="R457" s="12" t="n"/>
      <x:c r="S457" s="12" t="n"/>
      <x:c r="T457" s="11" t="n"/>
      <x:c r="U457" s="11" t="n"/>
      <x:c r="V457" s="12" t="str">
        <x:f>IF(OR(B457="Sell Cash-Secured Put",B457="Sell Covered Call"),D457*100*E457,"")</x:f>
      </x:c>
      <x:c r="W457" s="12" t="str">
        <x:f>IF(AND(B457="Sell Cash-Secured Put",P457="Open"),C457*100*E457,"")</x:f>
      </x:c>
      <x:c r="X457" s="14" t="str">
        <x:f>IF(AND(B457="Sell Cash-Secured Put",M457&lt;&gt;""),(M457-C457)/M457,"")</x:f>
      </x:c>
      <x:c r="Y457" s="12" t="str">
        <x:f>IF(B457="Sell Cash-Secured Put",C457-D457,IF(B457="Sell Covered Call",C457+D457,""))</x:f>
      </x:c>
      <x:c r="Z457" s="12" t="str">
        <x:f>IF(OR(P457&lt;&gt;"Open",O457=""),"",IF(B457="Sell Cash-Secured Put",MAX(C457-O457,0)*100*E457,IF(B457="Sell Covered Call",MAX(O457-C457,0)*100*E457,"")))</x:f>
      </x:c>
      <x:c r="AA457" s="12" t="str">
        <x:f>IF(P457&lt;&gt;"Open","",IF(OR(B457="Sell Cash-Secured Put",B457="Sell Covered Call"),V457-Z457-J457-K457,""))</x:f>
      </x:c>
      <x:c r="AB457" s="12" t="n">
        <x:f>IF(P457="Buy to Close",(D457-R457)*100*E457-J457-K457,IF(OR(P457="Assigned",P457="Expired Worthless",P457="Called Away"),V457-J457-K457,0))</x:f>
        <x:v>0</x:v>
      </x:c>
      <x:c r="AC457" s="12" t="str">
        <x:f>IF(AND(P457="Assigned",OR(AD457="",AD457="Holding"),O457&lt;&gt;""),(O457-C457)*100*E457,IF(AND(B457="Own Shares",P457="Open",O457&lt;&gt;""),(O457-G457)*F457,""))</x:f>
      </x:c>
      <x:c r="AD457" s="11" t="n"/>
      <x:c r="AE457" s="11" t="str">
        <x:f>IF(AND(P457="Assigned",OR(AD457="",AD457="Holding")),E457*100,IF(AND(B457="Own Shares",P457="Open"),F457,""))</x:f>
      </x:c>
      <x:c r="AF457" s="12" t="str">
        <x:f>IF(AND(P457="Assigned",OR(AD457="",AD457="Holding")),C457,IF(AND(B457="Own Shares",P457="Open"),G457,""))</x:f>
      </x:c>
      <x:c r="AG457" s="12" t="str">
        <x:f>IF(AND(B457="Own Shares",P457="Sold",S457&lt;&gt;""),(S457-G457)*F457-J457-K457,IF(AND(P457="Assigned",AD457="Sold",S457&lt;&gt;""),(S457-C457)*E457*100,""))</x:f>
      </x:c>
    </x:row>
    <x:row r="458">
      <x:c r="A458" s="11" t="n"/>
      <x:c r="B458" s="11" t="n"/>
      <x:c r="C458" s="12" t="n"/>
      <x:c r="D458" s="12" t="n"/>
      <x:c r="E458" s="11" t="n"/>
      <x:c r="F458" s="11" t="n"/>
      <x:c r="G458" s="12" t="n"/>
      <x:c r="H458" s="13" t="n"/>
      <x:c r="I458" s="13" t="n"/>
      <x:c r="J458" s="12" t="n"/>
      <x:c r="K458" s="12" t="n"/>
      <x:c r="L458" s="11" t="n"/>
      <x:c r="M458" s="12" t="n"/>
      <x:c r="N458" s="11" t="n"/>
      <x:c r="O458" s="12" t="n"/>
      <x:c r="P458" s="11" t="n"/>
      <x:c r="Q458" s="13" t="n"/>
      <x:c r="R458" s="12" t="n"/>
      <x:c r="S458" s="12" t="n"/>
      <x:c r="T458" s="11" t="n"/>
      <x:c r="U458" s="11" t="n"/>
      <x:c r="V458" s="12" t="str">
        <x:f>IF(OR(B458="Sell Cash-Secured Put",B458="Sell Covered Call"),D458*100*E458,"")</x:f>
      </x:c>
      <x:c r="W458" s="12" t="str">
        <x:f>IF(AND(B458="Sell Cash-Secured Put",P458="Open"),C458*100*E458,"")</x:f>
      </x:c>
      <x:c r="X458" s="14" t="str">
        <x:f>IF(AND(B458="Sell Cash-Secured Put",M458&lt;&gt;""),(M458-C458)/M458,"")</x:f>
      </x:c>
      <x:c r="Y458" s="12" t="str">
        <x:f>IF(B458="Sell Cash-Secured Put",C458-D458,IF(B458="Sell Covered Call",C458+D458,""))</x:f>
      </x:c>
      <x:c r="Z458" s="12" t="str">
        <x:f>IF(OR(P458&lt;&gt;"Open",O458=""),"",IF(B458="Sell Cash-Secured Put",MAX(C458-O458,0)*100*E458,IF(B458="Sell Covered Call",MAX(O458-C458,0)*100*E458,"")))</x:f>
      </x:c>
      <x:c r="AA458" s="12" t="str">
        <x:f>IF(P458&lt;&gt;"Open","",IF(OR(B458="Sell Cash-Secured Put",B458="Sell Covered Call"),V458-Z458-J458-K458,""))</x:f>
      </x:c>
      <x:c r="AB458" s="12" t="n">
        <x:f>IF(P458="Buy to Close",(D458-R458)*100*E458-J458-K458,IF(OR(P458="Assigned",P458="Expired Worthless",P458="Called Away"),V458-J458-K458,0))</x:f>
        <x:v>0</x:v>
      </x:c>
      <x:c r="AC458" s="12" t="str">
        <x:f>IF(AND(P458="Assigned",OR(AD458="",AD458="Holding"),O458&lt;&gt;""),(O458-C458)*100*E458,IF(AND(B458="Own Shares",P458="Open",O458&lt;&gt;""),(O458-G458)*F458,""))</x:f>
      </x:c>
      <x:c r="AD458" s="11" t="n"/>
      <x:c r="AE458" s="11" t="str">
        <x:f>IF(AND(P458="Assigned",OR(AD458="",AD458="Holding")),E458*100,IF(AND(B458="Own Shares",P458="Open"),F458,""))</x:f>
      </x:c>
      <x:c r="AF458" s="12" t="str">
        <x:f>IF(AND(P458="Assigned",OR(AD458="",AD458="Holding")),C458,IF(AND(B458="Own Shares",P458="Open"),G458,""))</x:f>
      </x:c>
      <x:c r="AG458" s="12" t="str">
        <x:f>IF(AND(B458="Own Shares",P458="Sold",S458&lt;&gt;""),(S458-G458)*F458-J458-K458,IF(AND(P458="Assigned",AD458="Sold",S458&lt;&gt;""),(S458-C458)*E458*100,""))</x:f>
      </x:c>
    </x:row>
    <x:row r="459">
      <x:c r="A459" s="11" t="n"/>
      <x:c r="B459" s="11" t="n"/>
      <x:c r="C459" s="12" t="n"/>
      <x:c r="D459" s="12" t="n"/>
      <x:c r="E459" s="11" t="n"/>
      <x:c r="F459" s="11" t="n"/>
      <x:c r="G459" s="12" t="n"/>
      <x:c r="H459" s="13" t="n"/>
      <x:c r="I459" s="13" t="n"/>
      <x:c r="J459" s="12" t="n"/>
      <x:c r="K459" s="12" t="n"/>
      <x:c r="L459" s="11" t="n"/>
      <x:c r="M459" s="12" t="n"/>
      <x:c r="N459" s="11" t="n"/>
      <x:c r="O459" s="12" t="n"/>
      <x:c r="P459" s="11" t="n"/>
      <x:c r="Q459" s="13" t="n"/>
      <x:c r="R459" s="12" t="n"/>
      <x:c r="S459" s="12" t="n"/>
      <x:c r="T459" s="11" t="n"/>
      <x:c r="U459" s="11" t="n"/>
      <x:c r="V459" s="12" t="str">
        <x:f>IF(OR(B459="Sell Cash-Secured Put",B459="Sell Covered Call"),D459*100*E459,"")</x:f>
      </x:c>
      <x:c r="W459" s="12" t="str">
        <x:f>IF(AND(B459="Sell Cash-Secured Put",P459="Open"),C459*100*E459,"")</x:f>
      </x:c>
      <x:c r="X459" s="14" t="str">
        <x:f>IF(AND(B459="Sell Cash-Secured Put",M459&lt;&gt;""),(M459-C459)/M459,"")</x:f>
      </x:c>
      <x:c r="Y459" s="12" t="str">
        <x:f>IF(B459="Sell Cash-Secured Put",C459-D459,IF(B459="Sell Covered Call",C459+D459,""))</x:f>
      </x:c>
      <x:c r="Z459" s="12" t="str">
        <x:f>IF(OR(P459&lt;&gt;"Open",O459=""),"",IF(B459="Sell Cash-Secured Put",MAX(C459-O459,0)*100*E459,IF(B459="Sell Covered Call",MAX(O459-C459,0)*100*E459,"")))</x:f>
      </x:c>
      <x:c r="AA459" s="12" t="str">
        <x:f>IF(P459&lt;&gt;"Open","",IF(OR(B459="Sell Cash-Secured Put",B459="Sell Covered Call"),V459-Z459-J459-K459,""))</x:f>
      </x:c>
      <x:c r="AB459" s="12" t="n">
        <x:f>IF(P459="Buy to Close",(D459-R459)*100*E459-J459-K459,IF(OR(P459="Assigned",P459="Expired Worthless",P459="Called Away"),V459-J459-K459,0))</x:f>
        <x:v>0</x:v>
      </x:c>
      <x:c r="AC459" s="12" t="str">
        <x:f>IF(AND(P459="Assigned",OR(AD459="",AD459="Holding"),O459&lt;&gt;""),(O459-C459)*100*E459,IF(AND(B459="Own Shares",P459="Open",O459&lt;&gt;""),(O459-G459)*F459,""))</x:f>
      </x:c>
      <x:c r="AD459" s="11" t="n"/>
      <x:c r="AE459" s="11" t="str">
        <x:f>IF(AND(P459="Assigned",OR(AD459="",AD459="Holding")),E459*100,IF(AND(B459="Own Shares",P459="Open"),F459,""))</x:f>
      </x:c>
      <x:c r="AF459" s="12" t="str">
        <x:f>IF(AND(P459="Assigned",OR(AD459="",AD459="Holding")),C459,IF(AND(B459="Own Shares",P459="Open"),G459,""))</x:f>
      </x:c>
      <x:c r="AG459" s="12" t="str">
        <x:f>IF(AND(B459="Own Shares",P459="Sold",S459&lt;&gt;""),(S459-G459)*F459-J459-K459,IF(AND(P459="Assigned",AD459="Sold",S459&lt;&gt;""),(S459-C459)*E459*100,""))</x:f>
      </x:c>
    </x:row>
    <x:row r="460">
      <x:c r="A460" s="11" t="n"/>
      <x:c r="B460" s="11" t="n"/>
      <x:c r="C460" s="12" t="n"/>
      <x:c r="D460" s="12" t="n"/>
      <x:c r="E460" s="11" t="n"/>
      <x:c r="F460" s="11" t="n"/>
      <x:c r="G460" s="12" t="n"/>
      <x:c r="H460" s="13" t="n"/>
      <x:c r="I460" s="13" t="n"/>
      <x:c r="J460" s="12" t="n"/>
      <x:c r="K460" s="12" t="n"/>
      <x:c r="L460" s="11" t="n"/>
      <x:c r="M460" s="12" t="n"/>
      <x:c r="N460" s="11" t="n"/>
      <x:c r="O460" s="12" t="n"/>
      <x:c r="P460" s="11" t="n"/>
      <x:c r="Q460" s="13" t="n"/>
      <x:c r="R460" s="12" t="n"/>
      <x:c r="S460" s="12" t="n"/>
      <x:c r="T460" s="11" t="n"/>
      <x:c r="U460" s="11" t="n"/>
      <x:c r="V460" s="12" t="str">
        <x:f>IF(OR(B460="Sell Cash-Secured Put",B460="Sell Covered Call"),D460*100*E460,"")</x:f>
      </x:c>
      <x:c r="W460" s="12" t="str">
        <x:f>IF(AND(B460="Sell Cash-Secured Put",P460="Open"),C460*100*E460,"")</x:f>
      </x:c>
      <x:c r="X460" s="14" t="str">
        <x:f>IF(AND(B460="Sell Cash-Secured Put",M460&lt;&gt;""),(M460-C460)/M460,"")</x:f>
      </x:c>
      <x:c r="Y460" s="12" t="str">
        <x:f>IF(B460="Sell Cash-Secured Put",C460-D460,IF(B460="Sell Covered Call",C460+D460,""))</x:f>
      </x:c>
      <x:c r="Z460" s="12" t="str">
        <x:f>IF(OR(P460&lt;&gt;"Open",O460=""),"",IF(B460="Sell Cash-Secured Put",MAX(C460-O460,0)*100*E460,IF(B460="Sell Covered Call",MAX(O460-C460,0)*100*E460,"")))</x:f>
      </x:c>
      <x:c r="AA460" s="12" t="str">
        <x:f>IF(P460&lt;&gt;"Open","",IF(OR(B460="Sell Cash-Secured Put",B460="Sell Covered Call"),V460-Z460-J460-K460,""))</x:f>
      </x:c>
      <x:c r="AB460" s="12" t="n">
        <x:f>IF(P460="Buy to Close",(D460-R460)*100*E460-J460-K460,IF(OR(P460="Assigned",P460="Expired Worthless",P460="Called Away"),V460-J460-K460,0))</x:f>
        <x:v>0</x:v>
      </x:c>
      <x:c r="AC460" s="12" t="str">
        <x:f>IF(AND(P460="Assigned",OR(AD460="",AD460="Holding"),O460&lt;&gt;""),(O460-C460)*100*E460,IF(AND(B460="Own Shares",P460="Open",O460&lt;&gt;""),(O460-G460)*F460,""))</x:f>
      </x:c>
      <x:c r="AD460" s="11" t="n"/>
      <x:c r="AE460" s="11" t="str">
        <x:f>IF(AND(P460="Assigned",OR(AD460="",AD460="Holding")),E460*100,IF(AND(B460="Own Shares",P460="Open"),F460,""))</x:f>
      </x:c>
      <x:c r="AF460" s="12" t="str">
        <x:f>IF(AND(P460="Assigned",OR(AD460="",AD460="Holding")),C460,IF(AND(B460="Own Shares",P460="Open"),G460,""))</x:f>
      </x:c>
      <x:c r="AG460" s="12" t="str">
        <x:f>IF(AND(B460="Own Shares",P460="Sold",S460&lt;&gt;""),(S460-G460)*F460-J460-K460,IF(AND(P460="Assigned",AD460="Sold",S460&lt;&gt;""),(S460-C460)*E460*100,""))</x:f>
      </x:c>
    </x:row>
    <x:row r="461">
      <x:c r="A461" s="11" t="n"/>
      <x:c r="B461" s="11" t="n"/>
      <x:c r="C461" s="12" t="n"/>
      <x:c r="D461" s="12" t="n"/>
      <x:c r="E461" s="11" t="n"/>
      <x:c r="F461" s="11" t="n"/>
      <x:c r="G461" s="12" t="n"/>
      <x:c r="H461" s="13" t="n"/>
      <x:c r="I461" s="13" t="n"/>
      <x:c r="J461" s="12" t="n"/>
      <x:c r="K461" s="12" t="n"/>
      <x:c r="L461" s="11" t="n"/>
      <x:c r="M461" s="12" t="n"/>
      <x:c r="N461" s="11" t="n"/>
      <x:c r="O461" s="12" t="n"/>
      <x:c r="P461" s="11" t="n"/>
      <x:c r="Q461" s="13" t="n"/>
      <x:c r="R461" s="12" t="n"/>
      <x:c r="S461" s="12" t="n"/>
      <x:c r="T461" s="11" t="n"/>
      <x:c r="U461" s="11" t="n"/>
      <x:c r="V461" s="12" t="str">
        <x:f>IF(OR(B461="Sell Cash-Secured Put",B461="Sell Covered Call"),D461*100*E461,"")</x:f>
      </x:c>
      <x:c r="W461" s="12" t="str">
        <x:f>IF(AND(B461="Sell Cash-Secured Put",P461="Open"),C461*100*E461,"")</x:f>
      </x:c>
      <x:c r="X461" s="14" t="str">
        <x:f>IF(AND(B461="Sell Cash-Secured Put",M461&lt;&gt;""),(M461-C461)/M461,"")</x:f>
      </x:c>
      <x:c r="Y461" s="12" t="str">
        <x:f>IF(B461="Sell Cash-Secured Put",C461-D461,IF(B461="Sell Covered Call",C461+D461,""))</x:f>
      </x:c>
      <x:c r="Z461" s="12" t="str">
        <x:f>IF(OR(P461&lt;&gt;"Open",O461=""),"",IF(B461="Sell Cash-Secured Put",MAX(C461-O461,0)*100*E461,IF(B461="Sell Covered Call",MAX(O461-C461,0)*100*E461,"")))</x:f>
      </x:c>
      <x:c r="AA461" s="12" t="str">
        <x:f>IF(P461&lt;&gt;"Open","",IF(OR(B461="Sell Cash-Secured Put",B461="Sell Covered Call"),V461-Z461-J461-K461,""))</x:f>
      </x:c>
      <x:c r="AB461" s="12" t="n">
        <x:f>IF(P461="Buy to Close",(D461-R461)*100*E461-J461-K461,IF(OR(P461="Assigned",P461="Expired Worthless",P461="Called Away"),V461-J461-K461,0))</x:f>
        <x:v>0</x:v>
      </x:c>
      <x:c r="AC461" s="12" t="str">
        <x:f>IF(AND(P461="Assigned",OR(AD461="",AD461="Holding"),O461&lt;&gt;""),(O461-C461)*100*E461,IF(AND(B461="Own Shares",P461="Open",O461&lt;&gt;""),(O461-G461)*F461,""))</x:f>
      </x:c>
      <x:c r="AD461" s="11" t="n"/>
      <x:c r="AE461" s="11" t="str">
        <x:f>IF(AND(P461="Assigned",OR(AD461="",AD461="Holding")),E461*100,IF(AND(B461="Own Shares",P461="Open"),F461,""))</x:f>
      </x:c>
      <x:c r="AF461" s="12" t="str">
        <x:f>IF(AND(P461="Assigned",OR(AD461="",AD461="Holding")),C461,IF(AND(B461="Own Shares",P461="Open"),G461,""))</x:f>
      </x:c>
      <x:c r="AG461" s="12" t="str">
        <x:f>IF(AND(B461="Own Shares",P461="Sold",S461&lt;&gt;""),(S461-G461)*F461-J461-K461,IF(AND(P461="Assigned",AD461="Sold",S461&lt;&gt;""),(S461-C461)*E461*100,""))</x:f>
      </x:c>
    </x:row>
    <x:row r="462">
      <x:c r="A462" s="11" t="n"/>
      <x:c r="B462" s="11" t="n"/>
      <x:c r="C462" s="12" t="n"/>
      <x:c r="D462" s="12" t="n"/>
      <x:c r="E462" s="11" t="n"/>
      <x:c r="F462" s="11" t="n"/>
      <x:c r="G462" s="12" t="n"/>
      <x:c r="H462" s="13" t="n"/>
      <x:c r="I462" s="13" t="n"/>
      <x:c r="J462" s="12" t="n"/>
      <x:c r="K462" s="12" t="n"/>
      <x:c r="L462" s="11" t="n"/>
      <x:c r="M462" s="12" t="n"/>
      <x:c r="N462" s="11" t="n"/>
      <x:c r="O462" s="12" t="n"/>
      <x:c r="P462" s="11" t="n"/>
      <x:c r="Q462" s="13" t="n"/>
      <x:c r="R462" s="12" t="n"/>
      <x:c r="S462" s="12" t="n"/>
      <x:c r="T462" s="11" t="n"/>
      <x:c r="U462" s="11" t="n"/>
      <x:c r="V462" s="12" t="str">
        <x:f>IF(OR(B462="Sell Cash-Secured Put",B462="Sell Covered Call"),D462*100*E462,"")</x:f>
      </x:c>
      <x:c r="W462" s="12" t="str">
        <x:f>IF(AND(B462="Sell Cash-Secured Put",P462="Open"),C462*100*E462,"")</x:f>
      </x:c>
      <x:c r="X462" s="14" t="str">
        <x:f>IF(AND(B462="Sell Cash-Secured Put",M462&lt;&gt;""),(M462-C462)/M462,"")</x:f>
      </x:c>
      <x:c r="Y462" s="12" t="str">
        <x:f>IF(B462="Sell Cash-Secured Put",C462-D462,IF(B462="Sell Covered Call",C462+D462,""))</x:f>
      </x:c>
      <x:c r="Z462" s="12" t="str">
        <x:f>IF(OR(P462&lt;&gt;"Open",O462=""),"",IF(B462="Sell Cash-Secured Put",MAX(C462-O462,0)*100*E462,IF(B462="Sell Covered Call",MAX(O462-C462,0)*100*E462,"")))</x:f>
      </x:c>
      <x:c r="AA462" s="12" t="str">
        <x:f>IF(P462&lt;&gt;"Open","",IF(OR(B462="Sell Cash-Secured Put",B462="Sell Covered Call"),V462-Z462-J462-K462,""))</x:f>
      </x:c>
      <x:c r="AB462" s="12" t="n">
        <x:f>IF(P462="Buy to Close",(D462-R462)*100*E462-J462-K462,IF(OR(P462="Assigned",P462="Expired Worthless",P462="Called Away"),V462-J462-K462,0))</x:f>
        <x:v>0</x:v>
      </x:c>
      <x:c r="AC462" s="12" t="str">
        <x:f>IF(AND(P462="Assigned",OR(AD462="",AD462="Holding"),O462&lt;&gt;""),(O462-C462)*100*E462,IF(AND(B462="Own Shares",P462="Open",O462&lt;&gt;""),(O462-G462)*F462,""))</x:f>
      </x:c>
      <x:c r="AD462" s="11" t="n"/>
      <x:c r="AE462" s="11" t="str">
        <x:f>IF(AND(P462="Assigned",OR(AD462="",AD462="Holding")),E462*100,IF(AND(B462="Own Shares",P462="Open"),F462,""))</x:f>
      </x:c>
      <x:c r="AF462" s="12" t="str">
        <x:f>IF(AND(P462="Assigned",OR(AD462="",AD462="Holding")),C462,IF(AND(B462="Own Shares",P462="Open"),G462,""))</x:f>
      </x:c>
      <x:c r="AG462" s="12" t="str">
        <x:f>IF(AND(B462="Own Shares",P462="Sold",S462&lt;&gt;""),(S462-G462)*F462-J462-K462,IF(AND(P462="Assigned",AD462="Sold",S462&lt;&gt;""),(S462-C462)*E462*100,""))</x:f>
      </x:c>
    </x:row>
    <x:row r="463">
      <x:c r="A463" s="11" t="n"/>
      <x:c r="B463" s="11" t="n"/>
      <x:c r="C463" s="12" t="n"/>
      <x:c r="D463" s="12" t="n"/>
      <x:c r="E463" s="11" t="n"/>
      <x:c r="F463" s="11" t="n"/>
      <x:c r="G463" s="12" t="n"/>
      <x:c r="H463" s="13" t="n"/>
      <x:c r="I463" s="13" t="n"/>
      <x:c r="J463" s="12" t="n"/>
      <x:c r="K463" s="12" t="n"/>
      <x:c r="L463" s="11" t="n"/>
      <x:c r="M463" s="12" t="n"/>
      <x:c r="N463" s="11" t="n"/>
      <x:c r="O463" s="12" t="n"/>
      <x:c r="P463" s="11" t="n"/>
      <x:c r="Q463" s="13" t="n"/>
      <x:c r="R463" s="12" t="n"/>
      <x:c r="S463" s="12" t="n"/>
      <x:c r="T463" s="11" t="n"/>
      <x:c r="U463" s="11" t="n"/>
      <x:c r="V463" s="12" t="str">
        <x:f>IF(OR(B463="Sell Cash-Secured Put",B463="Sell Covered Call"),D463*100*E463,"")</x:f>
      </x:c>
      <x:c r="W463" s="12" t="str">
        <x:f>IF(AND(B463="Sell Cash-Secured Put",P463="Open"),C463*100*E463,"")</x:f>
      </x:c>
      <x:c r="X463" s="14" t="str">
        <x:f>IF(AND(B463="Sell Cash-Secured Put",M463&lt;&gt;""),(M463-C463)/M463,"")</x:f>
      </x:c>
      <x:c r="Y463" s="12" t="str">
        <x:f>IF(B463="Sell Cash-Secured Put",C463-D463,IF(B463="Sell Covered Call",C463+D463,""))</x:f>
      </x:c>
      <x:c r="Z463" s="12" t="str">
        <x:f>IF(OR(P463&lt;&gt;"Open",O463=""),"",IF(B463="Sell Cash-Secured Put",MAX(C463-O463,0)*100*E463,IF(B463="Sell Covered Call",MAX(O463-C463,0)*100*E463,"")))</x:f>
      </x:c>
      <x:c r="AA463" s="12" t="str">
        <x:f>IF(P463&lt;&gt;"Open","",IF(OR(B463="Sell Cash-Secured Put",B463="Sell Covered Call"),V463-Z463-J463-K463,""))</x:f>
      </x:c>
      <x:c r="AB463" s="12" t="n">
        <x:f>IF(P463="Buy to Close",(D463-R463)*100*E463-J463-K463,IF(OR(P463="Assigned",P463="Expired Worthless",P463="Called Away"),V463-J463-K463,0))</x:f>
        <x:v>0</x:v>
      </x:c>
      <x:c r="AC463" s="12" t="str">
        <x:f>IF(AND(P463="Assigned",OR(AD463="",AD463="Holding"),O463&lt;&gt;""),(O463-C463)*100*E463,IF(AND(B463="Own Shares",P463="Open",O463&lt;&gt;""),(O463-G463)*F463,""))</x:f>
      </x:c>
      <x:c r="AD463" s="11" t="n"/>
      <x:c r="AE463" s="11" t="str">
        <x:f>IF(AND(P463="Assigned",OR(AD463="",AD463="Holding")),E463*100,IF(AND(B463="Own Shares",P463="Open"),F463,""))</x:f>
      </x:c>
      <x:c r="AF463" s="12" t="str">
        <x:f>IF(AND(P463="Assigned",OR(AD463="",AD463="Holding")),C463,IF(AND(B463="Own Shares",P463="Open"),G463,""))</x:f>
      </x:c>
      <x:c r="AG463" s="12" t="str">
        <x:f>IF(AND(B463="Own Shares",P463="Sold",S463&lt;&gt;""),(S463-G463)*F463-J463-K463,IF(AND(P463="Assigned",AD463="Sold",S463&lt;&gt;""),(S463-C463)*E463*100,""))</x:f>
      </x:c>
    </x:row>
    <x:row r="464">
      <x:c r="A464" s="11" t="n"/>
      <x:c r="B464" s="11" t="n"/>
      <x:c r="C464" s="12" t="n"/>
      <x:c r="D464" s="12" t="n"/>
      <x:c r="E464" s="11" t="n"/>
      <x:c r="F464" s="11" t="n"/>
      <x:c r="G464" s="12" t="n"/>
      <x:c r="H464" s="13" t="n"/>
      <x:c r="I464" s="13" t="n"/>
      <x:c r="J464" s="12" t="n"/>
      <x:c r="K464" s="12" t="n"/>
      <x:c r="L464" s="11" t="n"/>
      <x:c r="M464" s="12" t="n"/>
      <x:c r="N464" s="11" t="n"/>
      <x:c r="O464" s="12" t="n"/>
      <x:c r="P464" s="11" t="n"/>
      <x:c r="Q464" s="13" t="n"/>
      <x:c r="R464" s="12" t="n"/>
      <x:c r="S464" s="12" t="n"/>
      <x:c r="T464" s="11" t="n"/>
      <x:c r="U464" s="11" t="n"/>
      <x:c r="V464" s="12" t="str">
        <x:f>IF(OR(B464="Sell Cash-Secured Put",B464="Sell Covered Call"),D464*100*E464,"")</x:f>
      </x:c>
      <x:c r="W464" s="12" t="str">
        <x:f>IF(AND(B464="Sell Cash-Secured Put",P464="Open"),C464*100*E464,"")</x:f>
      </x:c>
      <x:c r="X464" s="14" t="str">
        <x:f>IF(AND(B464="Sell Cash-Secured Put",M464&lt;&gt;""),(M464-C464)/M464,"")</x:f>
      </x:c>
      <x:c r="Y464" s="12" t="str">
        <x:f>IF(B464="Sell Cash-Secured Put",C464-D464,IF(B464="Sell Covered Call",C464+D464,""))</x:f>
      </x:c>
      <x:c r="Z464" s="12" t="str">
        <x:f>IF(OR(P464&lt;&gt;"Open",O464=""),"",IF(B464="Sell Cash-Secured Put",MAX(C464-O464,0)*100*E464,IF(B464="Sell Covered Call",MAX(O464-C464,0)*100*E464,"")))</x:f>
      </x:c>
      <x:c r="AA464" s="12" t="str">
        <x:f>IF(P464&lt;&gt;"Open","",IF(OR(B464="Sell Cash-Secured Put",B464="Sell Covered Call"),V464-Z464-J464-K464,""))</x:f>
      </x:c>
      <x:c r="AB464" s="12" t="n">
        <x:f>IF(P464="Buy to Close",(D464-R464)*100*E464-J464-K464,IF(OR(P464="Assigned",P464="Expired Worthless",P464="Called Away"),V464-J464-K464,0))</x:f>
        <x:v>0</x:v>
      </x:c>
      <x:c r="AC464" s="12" t="str">
        <x:f>IF(AND(P464="Assigned",OR(AD464="",AD464="Holding"),O464&lt;&gt;""),(O464-C464)*100*E464,IF(AND(B464="Own Shares",P464="Open",O464&lt;&gt;""),(O464-G464)*F464,""))</x:f>
      </x:c>
      <x:c r="AD464" s="11" t="n"/>
      <x:c r="AE464" s="11" t="str">
        <x:f>IF(AND(P464="Assigned",OR(AD464="",AD464="Holding")),E464*100,IF(AND(B464="Own Shares",P464="Open"),F464,""))</x:f>
      </x:c>
      <x:c r="AF464" s="12" t="str">
        <x:f>IF(AND(P464="Assigned",OR(AD464="",AD464="Holding")),C464,IF(AND(B464="Own Shares",P464="Open"),G464,""))</x:f>
      </x:c>
      <x:c r="AG464" s="12" t="str">
        <x:f>IF(AND(B464="Own Shares",P464="Sold",S464&lt;&gt;""),(S464-G464)*F464-J464-K464,IF(AND(P464="Assigned",AD464="Sold",S464&lt;&gt;""),(S464-C464)*E464*100,""))</x:f>
      </x:c>
    </x:row>
    <x:row r="465">
      <x:c r="A465" s="11" t="n"/>
      <x:c r="B465" s="11" t="n"/>
      <x:c r="C465" s="12" t="n"/>
      <x:c r="D465" s="12" t="n"/>
      <x:c r="E465" s="11" t="n"/>
      <x:c r="F465" s="11" t="n"/>
      <x:c r="G465" s="12" t="n"/>
      <x:c r="H465" s="13" t="n"/>
      <x:c r="I465" s="13" t="n"/>
      <x:c r="J465" s="12" t="n"/>
      <x:c r="K465" s="12" t="n"/>
      <x:c r="L465" s="11" t="n"/>
      <x:c r="M465" s="12" t="n"/>
      <x:c r="N465" s="11" t="n"/>
      <x:c r="O465" s="12" t="n"/>
      <x:c r="P465" s="11" t="n"/>
      <x:c r="Q465" s="13" t="n"/>
      <x:c r="R465" s="12" t="n"/>
      <x:c r="S465" s="12" t="n"/>
      <x:c r="T465" s="11" t="n"/>
      <x:c r="U465" s="11" t="n"/>
      <x:c r="V465" s="12" t="str">
        <x:f>IF(OR(B465="Sell Cash-Secured Put",B465="Sell Covered Call"),D465*100*E465,"")</x:f>
      </x:c>
      <x:c r="W465" s="12" t="str">
        <x:f>IF(AND(B465="Sell Cash-Secured Put",P465="Open"),C465*100*E465,"")</x:f>
      </x:c>
      <x:c r="X465" s="14" t="str">
        <x:f>IF(AND(B465="Sell Cash-Secured Put",M465&lt;&gt;""),(M465-C465)/M465,"")</x:f>
      </x:c>
      <x:c r="Y465" s="12" t="str">
        <x:f>IF(B465="Sell Cash-Secured Put",C465-D465,IF(B465="Sell Covered Call",C465+D465,""))</x:f>
      </x:c>
      <x:c r="Z465" s="12" t="str">
        <x:f>IF(OR(P465&lt;&gt;"Open",O465=""),"",IF(B465="Sell Cash-Secured Put",MAX(C465-O465,0)*100*E465,IF(B465="Sell Covered Call",MAX(O465-C465,0)*100*E465,"")))</x:f>
      </x:c>
      <x:c r="AA465" s="12" t="str">
        <x:f>IF(P465&lt;&gt;"Open","",IF(OR(B465="Sell Cash-Secured Put",B465="Sell Covered Call"),V465-Z465-J465-K465,""))</x:f>
      </x:c>
      <x:c r="AB465" s="12" t="n">
        <x:f>IF(P465="Buy to Close",(D465-R465)*100*E465-J465-K465,IF(OR(P465="Assigned",P465="Expired Worthless",P465="Called Away"),V465-J465-K465,0))</x:f>
        <x:v>0</x:v>
      </x:c>
      <x:c r="AC465" s="12" t="str">
        <x:f>IF(AND(P465="Assigned",OR(AD465="",AD465="Holding"),O465&lt;&gt;""),(O465-C465)*100*E465,IF(AND(B465="Own Shares",P465="Open",O465&lt;&gt;""),(O465-G465)*F465,""))</x:f>
      </x:c>
      <x:c r="AD465" s="11" t="n"/>
      <x:c r="AE465" s="11" t="str">
        <x:f>IF(AND(P465="Assigned",OR(AD465="",AD465="Holding")),E465*100,IF(AND(B465="Own Shares",P465="Open"),F465,""))</x:f>
      </x:c>
      <x:c r="AF465" s="12" t="str">
        <x:f>IF(AND(P465="Assigned",OR(AD465="",AD465="Holding")),C465,IF(AND(B465="Own Shares",P465="Open"),G465,""))</x:f>
      </x:c>
      <x:c r="AG465" s="12" t="str">
        <x:f>IF(AND(B465="Own Shares",P465="Sold",S465&lt;&gt;""),(S465-G465)*F465-J465-K465,IF(AND(P465="Assigned",AD465="Sold",S465&lt;&gt;""),(S465-C465)*E465*100,""))</x:f>
      </x:c>
    </x:row>
    <x:row r="466">
      <x:c r="A466" s="11" t="n"/>
      <x:c r="B466" s="11" t="n"/>
      <x:c r="C466" s="12" t="n"/>
      <x:c r="D466" s="12" t="n"/>
      <x:c r="E466" s="11" t="n"/>
      <x:c r="F466" s="11" t="n"/>
      <x:c r="G466" s="12" t="n"/>
      <x:c r="H466" s="13" t="n"/>
      <x:c r="I466" s="13" t="n"/>
      <x:c r="J466" s="12" t="n"/>
      <x:c r="K466" s="12" t="n"/>
      <x:c r="L466" s="11" t="n"/>
      <x:c r="M466" s="12" t="n"/>
      <x:c r="N466" s="11" t="n"/>
      <x:c r="O466" s="12" t="n"/>
      <x:c r="P466" s="11" t="n"/>
      <x:c r="Q466" s="13" t="n"/>
      <x:c r="R466" s="12" t="n"/>
      <x:c r="S466" s="12" t="n"/>
      <x:c r="T466" s="11" t="n"/>
      <x:c r="U466" s="11" t="n"/>
      <x:c r="V466" s="12" t="str">
        <x:f>IF(OR(B466="Sell Cash-Secured Put",B466="Sell Covered Call"),D466*100*E466,"")</x:f>
      </x:c>
      <x:c r="W466" s="12" t="str">
        <x:f>IF(AND(B466="Sell Cash-Secured Put",P466="Open"),C466*100*E466,"")</x:f>
      </x:c>
      <x:c r="X466" s="14" t="str">
        <x:f>IF(AND(B466="Sell Cash-Secured Put",M466&lt;&gt;""),(M466-C466)/M466,"")</x:f>
      </x:c>
      <x:c r="Y466" s="12" t="str">
        <x:f>IF(B466="Sell Cash-Secured Put",C466-D466,IF(B466="Sell Covered Call",C466+D466,""))</x:f>
      </x:c>
      <x:c r="Z466" s="12" t="str">
        <x:f>IF(OR(P466&lt;&gt;"Open",O466=""),"",IF(B466="Sell Cash-Secured Put",MAX(C466-O466,0)*100*E466,IF(B466="Sell Covered Call",MAX(O466-C466,0)*100*E466,"")))</x:f>
      </x:c>
      <x:c r="AA466" s="12" t="str">
        <x:f>IF(P466&lt;&gt;"Open","",IF(OR(B466="Sell Cash-Secured Put",B466="Sell Covered Call"),V466-Z466-J466-K466,""))</x:f>
      </x:c>
      <x:c r="AB466" s="12" t="n">
        <x:f>IF(P466="Buy to Close",(D466-R466)*100*E466-J466-K466,IF(OR(P466="Assigned",P466="Expired Worthless",P466="Called Away"),V466-J466-K466,0))</x:f>
        <x:v>0</x:v>
      </x:c>
      <x:c r="AC466" s="12" t="str">
        <x:f>IF(AND(P466="Assigned",OR(AD466="",AD466="Holding"),O466&lt;&gt;""),(O466-C466)*100*E466,IF(AND(B466="Own Shares",P466="Open",O466&lt;&gt;""),(O466-G466)*F466,""))</x:f>
      </x:c>
      <x:c r="AD466" s="11" t="n"/>
      <x:c r="AE466" s="11" t="str">
        <x:f>IF(AND(P466="Assigned",OR(AD466="",AD466="Holding")),E466*100,IF(AND(B466="Own Shares",P466="Open"),F466,""))</x:f>
      </x:c>
      <x:c r="AF466" s="12" t="str">
        <x:f>IF(AND(P466="Assigned",OR(AD466="",AD466="Holding")),C466,IF(AND(B466="Own Shares",P466="Open"),G466,""))</x:f>
      </x:c>
      <x:c r="AG466" s="12" t="str">
        <x:f>IF(AND(B466="Own Shares",P466="Sold",S466&lt;&gt;""),(S466-G466)*F466-J466-K466,IF(AND(P466="Assigned",AD466="Sold",S466&lt;&gt;""),(S466-C466)*E466*100,""))</x:f>
      </x:c>
    </x:row>
    <x:row r="467">
      <x:c r="A467" s="11" t="n"/>
      <x:c r="B467" s="11" t="n"/>
      <x:c r="C467" s="12" t="n"/>
      <x:c r="D467" s="12" t="n"/>
      <x:c r="E467" s="11" t="n"/>
      <x:c r="F467" s="11" t="n"/>
      <x:c r="G467" s="12" t="n"/>
      <x:c r="H467" s="13" t="n"/>
      <x:c r="I467" s="13" t="n"/>
      <x:c r="J467" s="12" t="n"/>
      <x:c r="K467" s="12" t="n"/>
      <x:c r="L467" s="11" t="n"/>
      <x:c r="M467" s="12" t="n"/>
      <x:c r="N467" s="11" t="n"/>
      <x:c r="O467" s="12" t="n"/>
      <x:c r="P467" s="11" t="n"/>
      <x:c r="Q467" s="13" t="n"/>
      <x:c r="R467" s="12" t="n"/>
      <x:c r="S467" s="12" t="n"/>
      <x:c r="T467" s="11" t="n"/>
      <x:c r="U467" s="11" t="n"/>
      <x:c r="V467" s="12" t="str">
        <x:f>IF(OR(B467="Sell Cash-Secured Put",B467="Sell Covered Call"),D467*100*E467,"")</x:f>
      </x:c>
      <x:c r="W467" s="12" t="str">
        <x:f>IF(AND(B467="Sell Cash-Secured Put",P467="Open"),C467*100*E467,"")</x:f>
      </x:c>
      <x:c r="X467" s="14" t="str">
        <x:f>IF(AND(B467="Sell Cash-Secured Put",M467&lt;&gt;""),(M467-C467)/M467,"")</x:f>
      </x:c>
      <x:c r="Y467" s="12" t="str">
        <x:f>IF(B467="Sell Cash-Secured Put",C467-D467,IF(B467="Sell Covered Call",C467+D467,""))</x:f>
      </x:c>
      <x:c r="Z467" s="12" t="str">
        <x:f>IF(OR(P467&lt;&gt;"Open",O467=""),"",IF(B467="Sell Cash-Secured Put",MAX(C467-O467,0)*100*E467,IF(B467="Sell Covered Call",MAX(O467-C467,0)*100*E467,"")))</x:f>
      </x:c>
      <x:c r="AA467" s="12" t="str">
        <x:f>IF(P467&lt;&gt;"Open","",IF(OR(B467="Sell Cash-Secured Put",B467="Sell Covered Call"),V467-Z467-J467-K467,""))</x:f>
      </x:c>
      <x:c r="AB467" s="12" t="n">
        <x:f>IF(P467="Buy to Close",(D467-R467)*100*E467-J467-K467,IF(OR(P467="Assigned",P467="Expired Worthless",P467="Called Away"),V467-J467-K467,0))</x:f>
        <x:v>0</x:v>
      </x:c>
      <x:c r="AC467" s="12" t="str">
        <x:f>IF(AND(P467="Assigned",OR(AD467="",AD467="Holding"),O467&lt;&gt;""),(O467-C467)*100*E467,IF(AND(B467="Own Shares",P467="Open",O467&lt;&gt;""),(O467-G467)*F467,""))</x:f>
      </x:c>
      <x:c r="AD467" s="11" t="n"/>
      <x:c r="AE467" s="11" t="str">
        <x:f>IF(AND(P467="Assigned",OR(AD467="",AD467="Holding")),E467*100,IF(AND(B467="Own Shares",P467="Open"),F467,""))</x:f>
      </x:c>
      <x:c r="AF467" s="12" t="str">
        <x:f>IF(AND(P467="Assigned",OR(AD467="",AD467="Holding")),C467,IF(AND(B467="Own Shares",P467="Open"),G467,""))</x:f>
      </x:c>
      <x:c r="AG467" s="12" t="str">
        <x:f>IF(AND(B467="Own Shares",P467="Sold",S467&lt;&gt;""),(S467-G467)*F467-J467-K467,IF(AND(P467="Assigned",AD467="Sold",S467&lt;&gt;""),(S467-C467)*E467*100,""))</x:f>
      </x:c>
    </x:row>
    <x:row r="468">
      <x:c r="A468" s="11" t="n"/>
      <x:c r="B468" s="11" t="n"/>
      <x:c r="C468" s="12" t="n"/>
      <x:c r="D468" s="12" t="n"/>
      <x:c r="E468" s="11" t="n"/>
      <x:c r="F468" s="11" t="n"/>
      <x:c r="G468" s="12" t="n"/>
      <x:c r="H468" s="13" t="n"/>
      <x:c r="I468" s="13" t="n"/>
      <x:c r="J468" s="12" t="n"/>
      <x:c r="K468" s="12" t="n"/>
      <x:c r="L468" s="11" t="n"/>
      <x:c r="M468" s="12" t="n"/>
      <x:c r="N468" s="11" t="n"/>
      <x:c r="O468" s="12" t="n"/>
      <x:c r="P468" s="11" t="n"/>
      <x:c r="Q468" s="13" t="n"/>
      <x:c r="R468" s="12" t="n"/>
      <x:c r="S468" s="12" t="n"/>
      <x:c r="T468" s="11" t="n"/>
      <x:c r="U468" s="11" t="n"/>
      <x:c r="V468" s="12" t="str">
        <x:f>IF(OR(B468="Sell Cash-Secured Put",B468="Sell Covered Call"),D468*100*E468,"")</x:f>
      </x:c>
      <x:c r="W468" s="12" t="str">
        <x:f>IF(AND(B468="Sell Cash-Secured Put",P468="Open"),C468*100*E468,"")</x:f>
      </x:c>
      <x:c r="X468" s="14" t="str">
        <x:f>IF(AND(B468="Sell Cash-Secured Put",M468&lt;&gt;""),(M468-C468)/M468,"")</x:f>
      </x:c>
      <x:c r="Y468" s="12" t="str">
        <x:f>IF(B468="Sell Cash-Secured Put",C468-D468,IF(B468="Sell Covered Call",C468+D468,""))</x:f>
      </x:c>
      <x:c r="Z468" s="12" t="str">
        <x:f>IF(OR(P468&lt;&gt;"Open",O468=""),"",IF(B468="Sell Cash-Secured Put",MAX(C468-O468,0)*100*E468,IF(B468="Sell Covered Call",MAX(O468-C468,0)*100*E468,"")))</x:f>
      </x:c>
      <x:c r="AA468" s="12" t="str">
        <x:f>IF(P468&lt;&gt;"Open","",IF(OR(B468="Sell Cash-Secured Put",B468="Sell Covered Call"),V468-Z468-J468-K468,""))</x:f>
      </x:c>
      <x:c r="AB468" s="12" t="n">
        <x:f>IF(P468="Buy to Close",(D468-R468)*100*E468-J468-K468,IF(OR(P468="Assigned",P468="Expired Worthless",P468="Called Away"),V468-J468-K468,0))</x:f>
        <x:v>0</x:v>
      </x:c>
      <x:c r="AC468" s="12" t="str">
        <x:f>IF(AND(P468="Assigned",OR(AD468="",AD468="Holding"),O468&lt;&gt;""),(O468-C468)*100*E468,IF(AND(B468="Own Shares",P468="Open",O468&lt;&gt;""),(O468-G468)*F468,""))</x:f>
      </x:c>
      <x:c r="AD468" s="11" t="n"/>
      <x:c r="AE468" s="11" t="str">
        <x:f>IF(AND(P468="Assigned",OR(AD468="",AD468="Holding")),E468*100,IF(AND(B468="Own Shares",P468="Open"),F468,""))</x:f>
      </x:c>
      <x:c r="AF468" s="12" t="str">
        <x:f>IF(AND(P468="Assigned",OR(AD468="",AD468="Holding")),C468,IF(AND(B468="Own Shares",P468="Open"),G468,""))</x:f>
      </x:c>
      <x:c r="AG468" s="12" t="str">
        <x:f>IF(AND(B468="Own Shares",P468="Sold",S468&lt;&gt;""),(S468-G468)*F468-J468-K468,IF(AND(P468="Assigned",AD468="Sold",S468&lt;&gt;""),(S468-C468)*E468*100,""))</x:f>
      </x:c>
    </x:row>
    <x:row r="469">
      <x:c r="A469" s="11" t="n"/>
      <x:c r="B469" s="11" t="n"/>
      <x:c r="C469" s="12" t="n"/>
      <x:c r="D469" s="12" t="n"/>
      <x:c r="E469" s="11" t="n"/>
      <x:c r="F469" s="11" t="n"/>
      <x:c r="G469" s="12" t="n"/>
      <x:c r="H469" s="13" t="n"/>
      <x:c r="I469" s="13" t="n"/>
      <x:c r="J469" s="12" t="n"/>
      <x:c r="K469" s="12" t="n"/>
      <x:c r="L469" s="11" t="n"/>
      <x:c r="M469" s="12" t="n"/>
      <x:c r="N469" s="11" t="n"/>
      <x:c r="O469" s="12" t="n"/>
      <x:c r="P469" s="11" t="n"/>
      <x:c r="Q469" s="13" t="n"/>
      <x:c r="R469" s="12" t="n"/>
      <x:c r="S469" s="12" t="n"/>
      <x:c r="T469" s="11" t="n"/>
      <x:c r="U469" s="11" t="n"/>
      <x:c r="V469" s="12" t="str">
        <x:f>IF(OR(B469="Sell Cash-Secured Put",B469="Sell Covered Call"),D469*100*E469,"")</x:f>
      </x:c>
      <x:c r="W469" s="12" t="str">
        <x:f>IF(AND(B469="Sell Cash-Secured Put",P469="Open"),C469*100*E469,"")</x:f>
      </x:c>
      <x:c r="X469" s="14" t="str">
        <x:f>IF(AND(B469="Sell Cash-Secured Put",M469&lt;&gt;""),(M469-C469)/M469,"")</x:f>
      </x:c>
      <x:c r="Y469" s="12" t="str">
        <x:f>IF(B469="Sell Cash-Secured Put",C469-D469,IF(B469="Sell Covered Call",C469+D469,""))</x:f>
      </x:c>
      <x:c r="Z469" s="12" t="str">
        <x:f>IF(OR(P469&lt;&gt;"Open",O469=""),"",IF(B469="Sell Cash-Secured Put",MAX(C469-O469,0)*100*E469,IF(B469="Sell Covered Call",MAX(O469-C469,0)*100*E469,"")))</x:f>
      </x:c>
      <x:c r="AA469" s="12" t="str">
        <x:f>IF(P469&lt;&gt;"Open","",IF(OR(B469="Sell Cash-Secured Put",B469="Sell Covered Call"),V469-Z469-J469-K469,""))</x:f>
      </x:c>
      <x:c r="AB469" s="12" t="n">
        <x:f>IF(P469="Buy to Close",(D469-R469)*100*E469-J469-K469,IF(OR(P469="Assigned",P469="Expired Worthless",P469="Called Away"),V469-J469-K469,0))</x:f>
        <x:v>0</x:v>
      </x:c>
      <x:c r="AC469" s="12" t="str">
        <x:f>IF(AND(P469="Assigned",OR(AD469="",AD469="Holding"),O469&lt;&gt;""),(O469-C469)*100*E469,IF(AND(B469="Own Shares",P469="Open",O469&lt;&gt;""),(O469-G469)*F469,""))</x:f>
      </x:c>
      <x:c r="AD469" s="11" t="n"/>
      <x:c r="AE469" s="11" t="str">
        <x:f>IF(AND(P469="Assigned",OR(AD469="",AD469="Holding")),E469*100,IF(AND(B469="Own Shares",P469="Open"),F469,""))</x:f>
      </x:c>
      <x:c r="AF469" s="12" t="str">
        <x:f>IF(AND(P469="Assigned",OR(AD469="",AD469="Holding")),C469,IF(AND(B469="Own Shares",P469="Open"),G469,""))</x:f>
      </x:c>
      <x:c r="AG469" s="12" t="str">
        <x:f>IF(AND(B469="Own Shares",P469="Sold",S469&lt;&gt;""),(S469-G469)*F469-J469-K469,IF(AND(P469="Assigned",AD469="Sold",S469&lt;&gt;""),(S469-C469)*E469*100,""))</x:f>
      </x:c>
    </x:row>
    <x:row r="470">
      <x:c r="A470" s="11" t="n"/>
      <x:c r="B470" s="11" t="n"/>
      <x:c r="C470" s="12" t="n"/>
      <x:c r="D470" s="12" t="n"/>
      <x:c r="E470" s="11" t="n"/>
      <x:c r="F470" s="11" t="n"/>
      <x:c r="G470" s="12" t="n"/>
      <x:c r="H470" s="13" t="n"/>
      <x:c r="I470" s="13" t="n"/>
      <x:c r="J470" s="12" t="n"/>
      <x:c r="K470" s="12" t="n"/>
      <x:c r="L470" s="11" t="n"/>
      <x:c r="M470" s="12" t="n"/>
      <x:c r="N470" s="11" t="n"/>
      <x:c r="O470" s="12" t="n"/>
      <x:c r="P470" s="11" t="n"/>
      <x:c r="Q470" s="13" t="n"/>
      <x:c r="R470" s="12" t="n"/>
      <x:c r="S470" s="12" t="n"/>
      <x:c r="T470" s="11" t="n"/>
      <x:c r="U470" s="11" t="n"/>
      <x:c r="V470" s="12" t="str">
        <x:f>IF(OR(B470="Sell Cash-Secured Put",B470="Sell Covered Call"),D470*100*E470,"")</x:f>
      </x:c>
      <x:c r="W470" s="12" t="str">
        <x:f>IF(AND(B470="Sell Cash-Secured Put",P470="Open"),C470*100*E470,"")</x:f>
      </x:c>
      <x:c r="X470" s="14" t="str">
        <x:f>IF(AND(B470="Sell Cash-Secured Put",M470&lt;&gt;""),(M470-C470)/M470,"")</x:f>
      </x:c>
      <x:c r="Y470" s="12" t="str">
        <x:f>IF(B470="Sell Cash-Secured Put",C470-D470,IF(B470="Sell Covered Call",C470+D470,""))</x:f>
      </x:c>
      <x:c r="Z470" s="12" t="str">
        <x:f>IF(OR(P470&lt;&gt;"Open",O470=""),"",IF(B470="Sell Cash-Secured Put",MAX(C470-O470,0)*100*E470,IF(B470="Sell Covered Call",MAX(O470-C470,0)*100*E470,"")))</x:f>
      </x:c>
      <x:c r="AA470" s="12" t="str">
        <x:f>IF(P470&lt;&gt;"Open","",IF(OR(B470="Sell Cash-Secured Put",B470="Sell Covered Call"),V470-Z470-J470-K470,""))</x:f>
      </x:c>
      <x:c r="AB470" s="12" t="n">
        <x:f>IF(P470="Buy to Close",(D470-R470)*100*E470-J470-K470,IF(OR(P470="Assigned",P470="Expired Worthless",P470="Called Away"),V470-J470-K470,0))</x:f>
        <x:v>0</x:v>
      </x:c>
      <x:c r="AC470" s="12" t="str">
        <x:f>IF(AND(P470="Assigned",OR(AD470="",AD470="Holding"),O470&lt;&gt;""),(O470-C470)*100*E470,IF(AND(B470="Own Shares",P470="Open",O470&lt;&gt;""),(O470-G470)*F470,""))</x:f>
      </x:c>
      <x:c r="AD470" s="11" t="n"/>
      <x:c r="AE470" s="11" t="str">
        <x:f>IF(AND(P470="Assigned",OR(AD470="",AD470="Holding")),E470*100,IF(AND(B470="Own Shares",P470="Open"),F470,""))</x:f>
      </x:c>
      <x:c r="AF470" s="12" t="str">
        <x:f>IF(AND(P470="Assigned",OR(AD470="",AD470="Holding")),C470,IF(AND(B470="Own Shares",P470="Open"),G470,""))</x:f>
      </x:c>
      <x:c r="AG470" s="12" t="str">
        <x:f>IF(AND(B470="Own Shares",P470="Sold",S470&lt;&gt;""),(S470-G470)*F470-J470-K470,IF(AND(P470="Assigned",AD470="Sold",S470&lt;&gt;""),(S470-C470)*E470*100,""))</x:f>
      </x:c>
    </x:row>
    <x:row r="471">
      <x:c r="A471" s="11" t="n"/>
      <x:c r="B471" s="11" t="n"/>
      <x:c r="C471" s="12" t="n"/>
      <x:c r="D471" s="12" t="n"/>
      <x:c r="E471" s="11" t="n"/>
      <x:c r="F471" s="11" t="n"/>
      <x:c r="G471" s="12" t="n"/>
      <x:c r="H471" s="13" t="n"/>
      <x:c r="I471" s="13" t="n"/>
      <x:c r="J471" s="12" t="n"/>
      <x:c r="K471" s="12" t="n"/>
      <x:c r="L471" s="11" t="n"/>
      <x:c r="M471" s="12" t="n"/>
      <x:c r="N471" s="11" t="n"/>
      <x:c r="O471" s="12" t="n"/>
      <x:c r="P471" s="11" t="n"/>
      <x:c r="Q471" s="13" t="n"/>
      <x:c r="R471" s="12" t="n"/>
      <x:c r="S471" s="12" t="n"/>
      <x:c r="T471" s="11" t="n"/>
      <x:c r="U471" s="11" t="n"/>
      <x:c r="V471" s="12" t="str">
        <x:f>IF(OR(B471="Sell Cash-Secured Put",B471="Sell Covered Call"),D471*100*E471,"")</x:f>
      </x:c>
      <x:c r="W471" s="12" t="str">
        <x:f>IF(AND(B471="Sell Cash-Secured Put",P471="Open"),C471*100*E471,"")</x:f>
      </x:c>
      <x:c r="X471" s="14" t="str">
        <x:f>IF(AND(B471="Sell Cash-Secured Put",M471&lt;&gt;""),(M471-C471)/M471,"")</x:f>
      </x:c>
      <x:c r="Y471" s="12" t="str">
        <x:f>IF(B471="Sell Cash-Secured Put",C471-D471,IF(B471="Sell Covered Call",C471+D471,""))</x:f>
      </x:c>
      <x:c r="Z471" s="12" t="str">
        <x:f>IF(OR(P471&lt;&gt;"Open",O471=""),"",IF(B471="Sell Cash-Secured Put",MAX(C471-O471,0)*100*E471,IF(B471="Sell Covered Call",MAX(O471-C471,0)*100*E471,"")))</x:f>
      </x:c>
      <x:c r="AA471" s="12" t="str">
        <x:f>IF(P471&lt;&gt;"Open","",IF(OR(B471="Sell Cash-Secured Put",B471="Sell Covered Call"),V471-Z471-J471-K471,""))</x:f>
      </x:c>
      <x:c r="AB471" s="12" t="n">
        <x:f>IF(P471="Buy to Close",(D471-R471)*100*E471-J471-K471,IF(OR(P471="Assigned",P471="Expired Worthless",P471="Called Away"),V471-J471-K471,0))</x:f>
        <x:v>0</x:v>
      </x:c>
      <x:c r="AC471" s="12" t="str">
        <x:f>IF(AND(P471="Assigned",OR(AD471="",AD471="Holding"),O471&lt;&gt;""),(O471-C471)*100*E471,IF(AND(B471="Own Shares",P471="Open",O471&lt;&gt;""),(O471-G471)*F471,""))</x:f>
      </x:c>
      <x:c r="AD471" s="11" t="n"/>
      <x:c r="AE471" s="11" t="str">
        <x:f>IF(AND(P471="Assigned",OR(AD471="",AD471="Holding")),E471*100,IF(AND(B471="Own Shares",P471="Open"),F471,""))</x:f>
      </x:c>
      <x:c r="AF471" s="12" t="str">
        <x:f>IF(AND(P471="Assigned",OR(AD471="",AD471="Holding")),C471,IF(AND(B471="Own Shares",P471="Open"),G471,""))</x:f>
      </x:c>
      <x:c r="AG471" s="12" t="str">
        <x:f>IF(AND(B471="Own Shares",P471="Sold",S471&lt;&gt;""),(S471-G471)*F471-J471-K471,IF(AND(P471="Assigned",AD471="Sold",S471&lt;&gt;""),(S471-C471)*E471*100,""))</x:f>
      </x:c>
    </x:row>
    <x:row r="472">
      <x:c r="A472" s="11" t="n"/>
      <x:c r="B472" s="11" t="n"/>
      <x:c r="C472" s="12" t="n"/>
      <x:c r="D472" s="12" t="n"/>
      <x:c r="E472" s="11" t="n"/>
      <x:c r="F472" s="11" t="n"/>
      <x:c r="G472" s="12" t="n"/>
      <x:c r="H472" s="13" t="n"/>
      <x:c r="I472" s="13" t="n"/>
      <x:c r="J472" s="12" t="n"/>
      <x:c r="K472" s="12" t="n"/>
      <x:c r="L472" s="11" t="n"/>
      <x:c r="M472" s="12" t="n"/>
      <x:c r="N472" s="11" t="n"/>
      <x:c r="O472" s="12" t="n"/>
      <x:c r="P472" s="11" t="n"/>
      <x:c r="Q472" s="13" t="n"/>
      <x:c r="R472" s="12" t="n"/>
      <x:c r="S472" s="12" t="n"/>
      <x:c r="T472" s="11" t="n"/>
      <x:c r="U472" s="11" t="n"/>
      <x:c r="V472" s="12" t="str">
        <x:f>IF(OR(B472="Sell Cash-Secured Put",B472="Sell Covered Call"),D472*100*E472,"")</x:f>
      </x:c>
      <x:c r="W472" s="12" t="str">
        <x:f>IF(AND(B472="Sell Cash-Secured Put",P472="Open"),C472*100*E472,"")</x:f>
      </x:c>
      <x:c r="X472" s="14" t="str">
        <x:f>IF(AND(B472="Sell Cash-Secured Put",M472&lt;&gt;""),(M472-C472)/M472,"")</x:f>
      </x:c>
      <x:c r="Y472" s="12" t="str">
        <x:f>IF(B472="Sell Cash-Secured Put",C472-D472,IF(B472="Sell Covered Call",C472+D472,""))</x:f>
      </x:c>
      <x:c r="Z472" s="12" t="str">
        <x:f>IF(OR(P472&lt;&gt;"Open",O472=""),"",IF(B472="Sell Cash-Secured Put",MAX(C472-O472,0)*100*E472,IF(B472="Sell Covered Call",MAX(O472-C472,0)*100*E472,"")))</x:f>
      </x:c>
      <x:c r="AA472" s="12" t="str">
        <x:f>IF(P472&lt;&gt;"Open","",IF(OR(B472="Sell Cash-Secured Put",B472="Sell Covered Call"),V472-Z472-J472-K472,""))</x:f>
      </x:c>
      <x:c r="AB472" s="12" t="n">
        <x:f>IF(P472="Buy to Close",(D472-R472)*100*E472-J472-K472,IF(OR(P472="Assigned",P472="Expired Worthless",P472="Called Away"),V472-J472-K472,0))</x:f>
        <x:v>0</x:v>
      </x:c>
      <x:c r="AC472" s="12" t="str">
        <x:f>IF(AND(P472="Assigned",OR(AD472="",AD472="Holding"),O472&lt;&gt;""),(O472-C472)*100*E472,IF(AND(B472="Own Shares",P472="Open",O472&lt;&gt;""),(O472-G472)*F472,""))</x:f>
      </x:c>
      <x:c r="AD472" s="11" t="n"/>
      <x:c r="AE472" s="11" t="str">
        <x:f>IF(AND(P472="Assigned",OR(AD472="",AD472="Holding")),E472*100,IF(AND(B472="Own Shares",P472="Open"),F472,""))</x:f>
      </x:c>
      <x:c r="AF472" s="12" t="str">
        <x:f>IF(AND(P472="Assigned",OR(AD472="",AD472="Holding")),C472,IF(AND(B472="Own Shares",P472="Open"),G472,""))</x:f>
      </x:c>
      <x:c r="AG472" s="12" t="str">
        <x:f>IF(AND(B472="Own Shares",P472="Sold",S472&lt;&gt;""),(S472-G472)*F472-J472-K472,IF(AND(P472="Assigned",AD472="Sold",S472&lt;&gt;""),(S472-C472)*E472*100,""))</x:f>
      </x:c>
    </x:row>
    <x:row r="473">
      <x:c r="A473" s="11" t="n"/>
      <x:c r="B473" s="11" t="n"/>
      <x:c r="C473" s="12" t="n"/>
      <x:c r="D473" s="12" t="n"/>
      <x:c r="E473" s="11" t="n"/>
      <x:c r="F473" s="11" t="n"/>
      <x:c r="G473" s="12" t="n"/>
      <x:c r="H473" s="13" t="n"/>
      <x:c r="I473" s="13" t="n"/>
      <x:c r="J473" s="12" t="n"/>
      <x:c r="K473" s="12" t="n"/>
      <x:c r="L473" s="11" t="n"/>
      <x:c r="M473" s="12" t="n"/>
      <x:c r="N473" s="11" t="n"/>
      <x:c r="O473" s="12" t="n"/>
      <x:c r="P473" s="11" t="n"/>
      <x:c r="Q473" s="13" t="n"/>
      <x:c r="R473" s="12" t="n"/>
      <x:c r="S473" s="12" t="n"/>
      <x:c r="T473" s="11" t="n"/>
      <x:c r="U473" s="11" t="n"/>
      <x:c r="V473" s="12" t="str">
        <x:f>IF(OR(B473="Sell Cash-Secured Put",B473="Sell Covered Call"),D473*100*E473,"")</x:f>
      </x:c>
      <x:c r="W473" s="12" t="str">
        <x:f>IF(AND(B473="Sell Cash-Secured Put",P473="Open"),C473*100*E473,"")</x:f>
      </x:c>
      <x:c r="X473" s="14" t="str">
        <x:f>IF(AND(B473="Sell Cash-Secured Put",M473&lt;&gt;""),(M473-C473)/M473,"")</x:f>
      </x:c>
      <x:c r="Y473" s="12" t="str">
        <x:f>IF(B473="Sell Cash-Secured Put",C473-D473,IF(B473="Sell Covered Call",C473+D473,""))</x:f>
      </x:c>
      <x:c r="Z473" s="12" t="str">
        <x:f>IF(OR(P473&lt;&gt;"Open",O473=""),"",IF(B473="Sell Cash-Secured Put",MAX(C473-O473,0)*100*E473,IF(B473="Sell Covered Call",MAX(O473-C473,0)*100*E473,"")))</x:f>
      </x:c>
      <x:c r="AA473" s="12" t="str">
        <x:f>IF(P473&lt;&gt;"Open","",IF(OR(B473="Sell Cash-Secured Put",B473="Sell Covered Call"),V473-Z473-J473-K473,""))</x:f>
      </x:c>
      <x:c r="AB473" s="12" t="n">
        <x:f>IF(P473="Buy to Close",(D473-R473)*100*E473-J473-K473,IF(OR(P473="Assigned",P473="Expired Worthless",P473="Called Away"),V473-J473-K473,0))</x:f>
        <x:v>0</x:v>
      </x:c>
      <x:c r="AC473" s="12" t="str">
        <x:f>IF(AND(P473="Assigned",OR(AD473="",AD473="Holding"),O473&lt;&gt;""),(O473-C473)*100*E473,IF(AND(B473="Own Shares",P473="Open",O473&lt;&gt;""),(O473-G473)*F473,""))</x:f>
      </x:c>
      <x:c r="AD473" s="11" t="n"/>
      <x:c r="AE473" s="11" t="str">
        <x:f>IF(AND(P473="Assigned",OR(AD473="",AD473="Holding")),E473*100,IF(AND(B473="Own Shares",P473="Open"),F473,""))</x:f>
      </x:c>
      <x:c r="AF473" s="12" t="str">
        <x:f>IF(AND(P473="Assigned",OR(AD473="",AD473="Holding")),C473,IF(AND(B473="Own Shares",P473="Open"),G473,""))</x:f>
      </x:c>
      <x:c r="AG473" s="12" t="str">
        <x:f>IF(AND(B473="Own Shares",P473="Sold",S473&lt;&gt;""),(S473-G473)*F473-J473-K473,IF(AND(P473="Assigned",AD473="Sold",S473&lt;&gt;""),(S473-C473)*E473*100,""))</x:f>
      </x:c>
    </x:row>
    <x:row r="474">
      <x:c r="A474" s="11" t="n"/>
      <x:c r="B474" s="11" t="n"/>
      <x:c r="C474" s="12" t="n"/>
      <x:c r="D474" s="12" t="n"/>
      <x:c r="E474" s="11" t="n"/>
      <x:c r="F474" s="11" t="n"/>
      <x:c r="G474" s="12" t="n"/>
      <x:c r="H474" s="13" t="n"/>
      <x:c r="I474" s="13" t="n"/>
      <x:c r="J474" s="12" t="n"/>
      <x:c r="K474" s="12" t="n"/>
      <x:c r="L474" s="11" t="n"/>
      <x:c r="M474" s="12" t="n"/>
      <x:c r="N474" s="11" t="n"/>
      <x:c r="O474" s="12" t="n"/>
      <x:c r="P474" s="11" t="n"/>
      <x:c r="Q474" s="13" t="n"/>
      <x:c r="R474" s="12" t="n"/>
      <x:c r="S474" s="12" t="n"/>
      <x:c r="T474" s="11" t="n"/>
      <x:c r="U474" s="11" t="n"/>
      <x:c r="V474" s="12" t="str">
        <x:f>IF(OR(B474="Sell Cash-Secured Put",B474="Sell Covered Call"),D474*100*E474,"")</x:f>
      </x:c>
      <x:c r="W474" s="12" t="str">
        <x:f>IF(AND(B474="Sell Cash-Secured Put",P474="Open"),C474*100*E474,"")</x:f>
      </x:c>
      <x:c r="X474" s="14" t="str">
        <x:f>IF(AND(B474="Sell Cash-Secured Put",M474&lt;&gt;""),(M474-C474)/M474,"")</x:f>
      </x:c>
      <x:c r="Y474" s="12" t="str">
        <x:f>IF(B474="Sell Cash-Secured Put",C474-D474,IF(B474="Sell Covered Call",C474+D474,""))</x:f>
      </x:c>
      <x:c r="Z474" s="12" t="str">
        <x:f>IF(OR(P474&lt;&gt;"Open",O474=""),"",IF(B474="Sell Cash-Secured Put",MAX(C474-O474,0)*100*E474,IF(B474="Sell Covered Call",MAX(O474-C474,0)*100*E474,"")))</x:f>
      </x:c>
      <x:c r="AA474" s="12" t="str">
        <x:f>IF(P474&lt;&gt;"Open","",IF(OR(B474="Sell Cash-Secured Put",B474="Sell Covered Call"),V474-Z474-J474-K474,""))</x:f>
      </x:c>
      <x:c r="AB474" s="12" t="n">
        <x:f>IF(P474="Buy to Close",(D474-R474)*100*E474-J474-K474,IF(OR(P474="Assigned",P474="Expired Worthless",P474="Called Away"),V474-J474-K474,0))</x:f>
        <x:v>0</x:v>
      </x:c>
      <x:c r="AC474" s="12" t="str">
        <x:f>IF(AND(P474="Assigned",OR(AD474="",AD474="Holding"),O474&lt;&gt;""),(O474-C474)*100*E474,IF(AND(B474="Own Shares",P474="Open",O474&lt;&gt;""),(O474-G474)*F474,""))</x:f>
      </x:c>
      <x:c r="AD474" s="11" t="n"/>
      <x:c r="AE474" s="11" t="str">
        <x:f>IF(AND(P474="Assigned",OR(AD474="",AD474="Holding")),E474*100,IF(AND(B474="Own Shares",P474="Open"),F474,""))</x:f>
      </x:c>
      <x:c r="AF474" s="12" t="str">
        <x:f>IF(AND(P474="Assigned",OR(AD474="",AD474="Holding")),C474,IF(AND(B474="Own Shares",P474="Open"),G474,""))</x:f>
      </x:c>
      <x:c r="AG474" s="12" t="str">
        <x:f>IF(AND(B474="Own Shares",P474="Sold",S474&lt;&gt;""),(S474-G474)*F474-J474-K474,IF(AND(P474="Assigned",AD474="Sold",S474&lt;&gt;""),(S474-C474)*E474*100,""))</x:f>
      </x:c>
    </x:row>
    <x:row r="475">
      <x:c r="A475" s="11" t="n"/>
      <x:c r="B475" s="11" t="n"/>
      <x:c r="C475" s="12" t="n"/>
      <x:c r="D475" s="12" t="n"/>
      <x:c r="E475" s="11" t="n"/>
      <x:c r="F475" s="11" t="n"/>
      <x:c r="G475" s="12" t="n"/>
      <x:c r="H475" s="13" t="n"/>
      <x:c r="I475" s="13" t="n"/>
      <x:c r="J475" s="12" t="n"/>
      <x:c r="K475" s="12" t="n"/>
      <x:c r="L475" s="11" t="n"/>
      <x:c r="M475" s="12" t="n"/>
      <x:c r="N475" s="11" t="n"/>
      <x:c r="O475" s="12" t="n"/>
      <x:c r="P475" s="11" t="n"/>
      <x:c r="Q475" s="13" t="n"/>
      <x:c r="R475" s="12" t="n"/>
      <x:c r="S475" s="12" t="n"/>
      <x:c r="T475" s="11" t="n"/>
      <x:c r="U475" s="11" t="n"/>
      <x:c r="V475" s="12" t="str">
        <x:f>IF(OR(B475="Sell Cash-Secured Put",B475="Sell Covered Call"),D475*100*E475,"")</x:f>
      </x:c>
      <x:c r="W475" s="12" t="str">
        <x:f>IF(AND(B475="Sell Cash-Secured Put",P475="Open"),C475*100*E475,"")</x:f>
      </x:c>
      <x:c r="X475" s="14" t="str">
        <x:f>IF(AND(B475="Sell Cash-Secured Put",M475&lt;&gt;""),(M475-C475)/M475,"")</x:f>
      </x:c>
      <x:c r="Y475" s="12" t="str">
        <x:f>IF(B475="Sell Cash-Secured Put",C475-D475,IF(B475="Sell Covered Call",C475+D475,""))</x:f>
      </x:c>
      <x:c r="Z475" s="12" t="str">
        <x:f>IF(OR(P475&lt;&gt;"Open",O475=""),"",IF(B475="Sell Cash-Secured Put",MAX(C475-O475,0)*100*E475,IF(B475="Sell Covered Call",MAX(O475-C475,0)*100*E475,"")))</x:f>
      </x:c>
      <x:c r="AA475" s="12" t="str">
        <x:f>IF(P475&lt;&gt;"Open","",IF(OR(B475="Sell Cash-Secured Put",B475="Sell Covered Call"),V475-Z475-J475-K475,""))</x:f>
      </x:c>
      <x:c r="AB475" s="12" t="n">
        <x:f>IF(P475="Buy to Close",(D475-R475)*100*E475-J475-K475,IF(OR(P475="Assigned",P475="Expired Worthless",P475="Called Away"),V475-J475-K475,0))</x:f>
        <x:v>0</x:v>
      </x:c>
      <x:c r="AC475" s="12" t="str">
        <x:f>IF(AND(P475="Assigned",OR(AD475="",AD475="Holding"),O475&lt;&gt;""),(O475-C475)*100*E475,IF(AND(B475="Own Shares",P475="Open",O475&lt;&gt;""),(O475-G475)*F475,""))</x:f>
      </x:c>
      <x:c r="AD475" s="11" t="n"/>
      <x:c r="AE475" s="11" t="str">
        <x:f>IF(AND(P475="Assigned",OR(AD475="",AD475="Holding")),E475*100,IF(AND(B475="Own Shares",P475="Open"),F475,""))</x:f>
      </x:c>
      <x:c r="AF475" s="12" t="str">
        <x:f>IF(AND(P475="Assigned",OR(AD475="",AD475="Holding")),C475,IF(AND(B475="Own Shares",P475="Open"),G475,""))</x:f>
      </x:c>
      <x:c r="AG475" s="12" t="str">
        <x:f>IF(AND(B475="Own Shares",P475="Sold",S475&lt;&gt;""),(S475-G475)*F475-J475-K475,IF(AND(P475="Assigned",AD475="Sold",S475&lt;&gt;""),(S475-C475)*E475*100,""))</x:f>
      </x:c>
    </x:row>
    <x:row r="476">
      <x:c r="A476" s="11" t="n"/>
      <x:c r="B476" s="11" t="n"/>
      <x:c r="C476" s="12" t="n"/>
      <x:c r="D476" s="12" t="n"/>
      <x:c r="E476" s="11" t="n"/>
      <x:c r="F476" s="11" t="n"/>
      <x:c r="G476" s="12" t="n"/>
      <x:c r="H476" s="13" t="n"/>
      <x:c r="I476" s="13" t="n"/>
      <x:c r="J476" s="12" t="n"/>
      <x:c r="K476" s="12" t="n"/>
      <x:c r="L476" s="11" t="n"/>
      <x:c r="M476" s="12" t="n"/>
      <x:c r="N476" s="11" t="n"/>
      <x:c r="O476" s="12" t="n"/>
      <x:c r="P476" s="11" t="n"/>
      <x:c r="Q476" s="13" t="n"/>
      <x:c r="R476" s="12" t="n"/>
      <x:c r="S476" s="12" t="n"/>
      <x:c r="T476" s="11" t="n"/>
      <x:c r="U476" s="11" t="n"/>
      <x:c r="V476" s="12" t="str">
        <x:f>IF(OR(B476="Sell Cash-Secured Put",B476="Sell Covered Call"),D476*100*E476,"")</x:f>
      </x:c>
      <x:c r="W476" s="12" t="str">
        <x:f>IF(AND(B476="Sell Cash-Secured Put",P476="Open"),C476*100*E476,"")</x:f>
      </x:c>
      <x:c r="X476" s="14" t="str">
        <x:f>IF(AND(B476="Sell Cash-Secured Put",M476&lt;&gt;""),(M476-C476)/M476,"")</x:f>
      </x:c>
      <x:c r="Y476" s="12" t="str">
        <x:f>IF(B476="Sell Cash-Secured Put",C476-D476,IF(B476="Sell Covered Call",C476+D476,""))</x:f>
      </x:c>
      <x:c r="Z476" s="12" t="str">
        <x:f>IF(OR(P476&lt;&gt;"Open",O476=""),"",IF(B476="Sell Cash-Secured Put",MAX(C476-O476,0)*100*E476,IF(B476="Sell Covered Call",MAX(O476-C476,0)*100*E476,"")))</x:f>
      </x:c>
      <x:c r="AA476" s="12" t="str">
        <x:f>IF(P476&lt;&gt;"Open","",IF(OR(B476="Sell Cash-Secured Put",B476="Sell Covered Call"),V476-Z476-J476-K476,""))</x:f>
      </x:c>
      <x:c r="AB476" s="12" t="n">
        <x:f>IF(P476="Buy to Close",(D476-R476)*100*E476-J476-K476,IF(OR(P476="Assigned",P476="Expired Worthless",P476="Called Away"),V476-J476-K476,0))</x:f>
        <x:v>0</x:v>
      </x:c>
      <x:c r="AC476" s="12" t="str">
        <x:f>IF(AND(P476="Assigned",OR(AD476="",AD476="Holding"),O476&lt;&gt;""),(O476-C476)*100*E476,IF(AND(B476="Own Shares",P476="Open",O476&lt;&gt;""),(O476-G476)*F476,""))</x:f>
      </x:c>
      <x:c r="AD476" s="11" t="n"/>
      <x:c r="AE476" s="11" t="str">
        <x:f>IF(AND(P476="Assigned",OR(AD476="",AD476="Holding")),E476*100,IF(AND(B476="Own Shares",P476="Open"),F476,""))</x:f>
      </x:c>
      <x:c r="AF476" s="12" t="str">
        <x:f>IF(AND(P476="Assigned",OR(AD476="",AD476="Holding")),C476,IF(AND(B476="Own Shares",P476="Open"),G476,""))</x:f>
      </x:c>
      <x:c r="AG476" s="12" t="str">
        <x:f>IF(AND(B476="Own Shares",P476="Sold",S476&lt;&gt;""),(S476-G476)*F476-J476-K476,IF(AND(P476="Assigned",AD476="Sold",S476&lt;&gt;""),(S476-C476)*E476*100,""))</x:f>
      </x:c>
    </x:row>
    <x:row r="477">
      <x:c r="A477" s="11" t="n"/>
      <x:c r="B477" s="11" t="n"/>
      <x:c r="C477" s="12" t="n"/>
      <x:c r="D477" s="12" t="n"/>
      <x:c r="E477" s="11" t="n"/>
      <x:c r="F477" s="11" t="n"/>
      <x:c r="G477" s="12" t="n"/>
      <x:c r="H477" s="13" t="n"/>
      <x:c r="I477" s="13" t="n"/>
      <x:c r="J477" s="12" t="n"/>
      <x:c r="K477" s="12" t="n"/>
      <x:c r="L477" s="11" t="n"/>
      <x:c r="M477" s="12" t="n"/>
      <x:c r="N477" s="11" t="n"/>
      <x:c r="O477" s="12" t="n"/>
      <x:c r="P477" s="11" t="n"/>
      <x:c r="Q477" s="13" t="n"/>
      <x:c r="R477" s="12" t="n"/>
      <x:c r="S477" s="12" t="n"/>
      <x:c r="T477" s="11" t="n"/>
      <x:c r="U477" s="11" t="n"/>
      <x:c r="V477" s="12" t="str">
        <x:f>IF(OR(B477="Sell Cash-Secured Put",B477="Sell Covered Call"),D477*100*E477,"")</x:f>
      </x:c>
      <x:c r="W477" s="12" t="str">
        <x:f>IF(AND(B477="Sell Cash-Secured Put",P477="Open"),C477*100*E477,"")</x:f>
      </x:c>
      <x:c r="X477" s="14" t="str">
        <x:f>IF(AND(B477="Sell Cash-Secured Put",M477&lt;&gt;""),(M477-C477)/M477,"")</x:f>
      </x:c>
      <x:c r="Y477" s="12" t="str">
        <x:f>IF(B477="Sell Cash-Secured Put",C477-D477,IF(B477="Sell Covered Call",C477+D477,""))</x:f>
      </x:c>
      <x:c r="Z477" s="12" t="str">
        <x:f>IF(OR(P477&lt;&gt;"Open",O477=""),"",IF(B477="Sell Cash-Secured Put",MAX(C477-O477,0)*100*E477,IF(B477="Sell Covered Call",MAX(O477-C477,0)*100*E477,"")))</x:f>
      </x:c>
      <x:c r="AA477" s="12" t="str">
        <x:f>IF(P477&lt;&gt;"Open","",IF(OR(B477="Sell Cash-Secured Put",B477="Sell Covered Call"),V477-Z477-J477-K477,""))</x:f>
      </x:c>
      <x:c r="AB477" s="12" t="n">
        <x:f>IF(P477="Buy to Close",(D477-R477)*100*E477-J477-K477,IF(OR(P477="Assigned",P477="Expired Worthless",P477="Called Away"),V477-J477-K477,0))</x:f>
        <x:v>0</x:v>
      </x:c>
      <x:c r="AC477" s="12" t="str">
        <x:f>IF(AND(P477="Assigned",OR(AD477="",AD477="Holding"),O477&lt;&gt;""),(O477-C477)*100*E477,IF(AND(B477="Own Shares",P477="Open",O477&lt;&gt;""),(O477-G477)*F477,""))</x:f>
      </x:c>
      <x:c r="AD477" s="11" t="n"/>
      <x:c r="AE477" s="11" t="str">
        <x:f>IF(AND(P477="Assigned",OR(AD477="",AD477="Holding")),E477*100,IF(AND(B477="Own Shares",P477="Open"),F477,""))</x:f>
      </x:c>
      <x:c r="AF477" s="12" t="str">
        <x:f>IF(AND(P477="Assigned",OR(AD477="",AD477="Holding")),C477,IF(AND(B477="Own Shares",P477="Open"),G477,""))</x:f>
      </x:c>
      <x:c r="AG477" s="12" t="str">
        <x:f>IF(AND(B477="Own Shares",P477="Sold",S477&lt;&gt;""),(S477-G477)*F477-J477-K477,IF(AND(P477="Assigned",AD477="Sold",S477&lt;&gt;""),(S477-C477)*E477*100,""))</x:f>
      </x:c>
    </x:row>
    <x:row r="478">
      <x:c r="A478" s="11" t="n"/>
      <x:c r="B478" s="11" t="n"/>
      <x:c r="C478" s="12" t="n"/>
      <x:c r="D478" s="12" t="n"/>
      <x:c r="E478" s="11" t="n"/>
      <x:c r="F478" s="11" t="n"/>
      <x:c r="G478" s="12" t="n"/>
      <x:c r="H478" s="13" t="n"/>
      <x:c r="I478" s="13" t="n"/>
      <x:c r="J478" s="12" t="n"/>
      <x:c r="K478" s="12" t="n"/>
      <x:c r="L478" s="11" t="n"/>
      <x:c r="M478" s="12" t="n"/>
      <x:c r="N478" s="11" t="n"/>
      <x:c r="O478" s="12" t="n"/>
      <x:c r="P478" s="11" t="n"/>
      <x:c r="Q478" s="13" t="n"/>
      <x:c r="R478" s="12" t="n"/>
      <x:c r="S478" s="12" t="n"/>
      <x:c r="T478" s="11" t="n"/>
      <x:c r="U478" s="11" t="n"/>
      <x:c r="V478" s="12" t="str">
        <x:f>IF(OR(B478="Sell Cash-Secured Put",B478="Sell Covered Call"),D478*100*E478,"")</x:f>
      </x:c>
      <x:c r="W478" s="12" t="str">
        <x:f>IF(AND(B478="Sell Cash-Secured Put",P478="Open"),C478*100*E478,"")</x:f>
      </x:c>
      <x:c r="X478" s="14" t="str">
        <x:f>IF(AND(B478="Sell Cash-Secured Put",M478&lt;&gt;""),(M478-C478)/M478,"")</x:f>
      </x:c>
      <x:c r="Y478" s="12" t="str">
        <x:f>IF(B478="Sell Cash-Secured Put",C478-D478,IF(B478="Sell Covered Call",C478+D478,""))</x:f>
      </x:c>
      <x:c r="Z478" s="12" t="str">
        <x:f>IF(OR(P478&lt;&gt;"Open",O478=""),"",IF(B478="Sell Cash-Secured Put",MAX(C478-O478,0)*100*E478,IF(B478="Sell Covered Call",MAX(O478-C478,0)*100*E478,"")))</x:f>
      </x:c>
      <x:c r="AA478" s="12" t="str">
        <x:f>IF(P478&lt;&gt;"Open","",IF(OR(B478="Sell Cash-Secured Put",B478="Sell Covered Call"),V478-Z478-J478-K478,""))</x:f>
      </x:c>
      <x:c r="AB478" s="12" t="n">
        <x:f>IF(P478="Buy to Close",(D478-R478)*100*E478-J478-K478,IF(OR(P478="Assigned",P478="Expired Worthless",P478="Called Away"),V478-J478-K478,0))</x:f>
        <x:v>0</x:v>
      </x:c>
      <x:c r="AC478" s="12" t="str">
        <x:f>IF(AND(P478="Assigned",OR(AD478="",AD478="Holding"),O478&lt;&gt;""),(O478-C478)*100*E478,IF(AND(B478="Own Shares",P478="Open",O478&lt;&gt;""),(O478-G478)*F478,""))</x:f>
      </x:c>
      <x:c r="AD478" s="11" t="n"/>
      <x:c r="AE478" s="11" t="str">
        <x:f>IF(AND(P478="Assigned",OR(AD478="",AD478="Holding")),E478*100,IF(AND(B478="Own Shares",P478="Open"),F478,""))</x:f>
      </x:c>
      <x:c r="AF478" s="12" t="str">
        <x:f>IF(AND(P478="Assigned",OR(AD478="",AD478="Holding")),C478,IF(AND(B478="Own Shares",P478="Open"),G478,""))</x:f>
      </x:c>
      <x:c r="AG478" s="12" t="str">
        <x:f>IF(AND(B478="Own Shares",P478="Sold",S478&lt;&gt;""),(S478-G478)*F478-J478-K478,IF(AND(P478="Assigned",AD478="Sold",S478&lt;&gt;""),(S478-C478)*E478*100,""))</x:f>
      </x:c>
    </x:row>
    <x:row r="479">
      <x:c r="A479" s="11" t="n"/>
      <x:c r="B479" s="11" t="n"/>
      <x:c r="C479" s="12" t="n"/>
      <x:c r="D479" s="12" t="n"/>
      <x:c r="E479" s="11" t="n"/>
      <x:c r="F479" s="11" t="n"/>
      <x:c r="G479" s="12" t="n"/>
      <x:c r="H479" s="13" t="n"/>
      <x:c r="I479" s="13" t="n"/>
      <x:c r="J479" s="12" t="n"/>
      <x:c r="K479" s="12" t="n"/>
      <x:c r="L479" s="11" t="n"/>
      <x:c r="M479" s="12" t="n"/>
      <x:c r="N479" s="11" t="n"/>
      <x:c r="O479" s="12" t="n"/>
      <x:c r="P479" s="11" t="n"/>
      <x:c r="Q479" s="13" t="n"/>
      <x:c r="R479" s="12" t="n"/>
      <x:c r="S479" s="12" t="n"/>
      <x:c r="T479" s="11" t="n"/>
      <x:c r="U479" s="11" t="n"/>
      <x:c r="V479" s="12" t="str">
        <x:f>IF(OR(B479="Sell Cash-Secured Put",B479="Sell Covered Call"),D479*100*E479,"")</x:f>
      </x:c>
      <x:c r="W479" s="12" t="str">
        <x:f>IF(AND(B479="Sell Cash-Secured Put",P479="Open"),C479*100*E479,"")</x:f>
      </x:c>
      <x:c r="X479" s="14" t="str">
        <x:f>IF(AND(B479="Sell Cash-Secured Put",M479&lt;&gt;""),(M479-C479)/M479,"")</x:f>
      </x:c>
      <x:c r="Y479" s="12" t="str">
        <x:f>IF(B479="Sell Cash-Secured Put",C479-D479,IF(B479="Sell Covered Call",C479+D479,""))</x:f>
      </x:c>
      <x:c r="Z479" s="12" t="str">
        <x:f>IF(OR(P479&lt;&gt;"Open",O479=""),"",IF(B479="Sell Cash-Secured Put",MAX(C479-O479,0)*100*E479,IF(B479="Sell Covered Call",MAX(O479-C479,0)*100*E479,"")))</x:f>
      </x:c>
      <x:c r="AA479" s="12" t="str">
        <x:f>IF(P479&lt;&gt;"Open","",IF(OR(B479="Sell Cash-Secured Put",B479="Sell Covered Call"),V479-Z479-J479-K479,""))</x:f>
      </x:c>
      <x:c r="AB479" s="12" t="n">
        <x:f>IF(P479="Buy to Close",(D479-R479)*100*E479-J479-K479,IF(OR(P479="Assigned",P479="Expired Worthless",P479="Called Away"),V479-J479-K479,0))</x:f>
        <x:v>0</x:v>
      </x:c>
      <x:c r="AC479" s="12" t="str">
        <x:f>IF(AND(P479="Assigned",OR(AD479="",AD479="Holding"),O479&lt;&gt;""),(O479-C479)*100*E479,IF(AND(B479="Own Shares",P479="Open",O479&lt;&gt;""),(O479-G479)*F479,""))</x:f>
      </x:c>
      <x:c r="AD479" s="11" t="n"/>
      <x:c r="AE479" s="11" t="str">
        <x:f>IF(AND(P479="Assigned",OR(AD479="",AD479="Holding")),E479*100,IF(AND(B479="Own Shares",P479="Open"),F479,""))</x:f>
      </x:c>
      <x:c r="AF479" s="12" t="str">
        <x:f>IF(AND(P479="Assigned",OR(AD479="",AD479="Holding")),C479,IF(AND(B479="Own Shares",P479="Open"),G479,""))</x:f>
      </x:c>
      <x:c r="AG479" s="12" t="str">
        <x:f>IF(AND(B479="Own Shares",P479="Sold",S479&lt;&gt;""),(S479-G479)*F479-J479-K479,IF(AND(P479="Assigned",AD479="Sold",S479&lt;&gt;""),(S479-C479)*E479*100,""))</x:f>
      </x:c>
    </x:row>
    <x:row r="480">
      <x:c r="A480" s="11" t="n"/>
      <x:c r="B480" s="11" t="n"/>
      <x:c r="C480" s="12" t="n"/>
      <x:c r="D480" s="12" t="n"/>
      <x:c r="E480" s="11" t="n"/>
      <x:c r="F480" s="11" t="n"/>
      <x:c r="G480" s="12" t="n"/>
      <x:c r="H480" s="13" t="n"/>
      <x:c r="I480" s="13" t="n"/>
      <x:c r="J480" s="12" t="n"/>
      <x:c r="K480" s="12" t="n"/>
      <x:c r="L480" s="11" t="n"/>
      <x:c r="M480" s="12" t="n"/>
      <x:c r="N480" s="11" t="n"/>
      <x:c r="O480" s="12" t="n"/>
      <x:c r="P480" s="11" t="n"/>
      <x:c r="Q480" s="13" t="n"/>
      <x:c r="R480" s="12" t="n"/>
      <x:c r="S480" s="12" t="n"/>
      <x:c r="T480" s="11" t="n"/>
      <x:c r="U480" s="11" t="n"/>
      <x:c r="V480" s="12" t="str">
        <x:f>IF(OR(B480="Sell Cash-Secured Put",B480="Sell Covered Call"),D480*100*E480,"")</x:f>
      </x:c>
      <x:c r="W480" s="12" t="str">
        <x:f>IF(AND(B480="Sell Cash-Secured Put",P480="Open"),C480*100*E480,"")</x:f>
      </x:c>
      <x:c r="X480" s="14" t="str">
        <x:f>IF(AND(B480="Sell Cash-Secured Put",M480&lt;&gt;""),(M480-C480)/M480,"")</x:f>
      </x:c>
      <x:c r="Y480" s="12" t="str">
        <x:f>IF(B480="Sell Cash-Secured Put",C480-D480,IF(B480="Sell Covered Call",C480+D480,""))</x:f>
      </x:c>
      <x:c r="Z480" s="12" t="str">
        <x:f>IF(OR(P480&lt;&gt;"Open",O480=""),"",IF(B480="Sell Cash-Secured Put",MAX(C480-O480,0)*100*E480,IF(B480="Sell Covered Call",MAX(O480-C480,0)*100*E480,"")))</x:f>
      </x:c>
      <x:c r="AA480" s="12" t="str">
        <x:f>IF(P480&lt;&gt;"Open","",IF(OR(B480="Sell Cash-Secured Put",B480="Sell Covered Call"),V480-Z480-J480-K480,""))</x:f>
      </x:c>
      <x:c r="AB480" s="12" t="n">
        <x:f>IF(P480="Buy to Close",(D480-R480)*100*E480-J480-K480,IF(OR(P480="Assigned",P480="Expired Worthless",P480="Called Away"),V480-J480-K480,0))</x:f>
        <x:v>0</x:v>
      </x:c>
      <x:c r="AC480" s="12" t="str">
        <x:f>IF(AND(P480="Assigned",OR(AD480="",AD480="Holding"),O480&lt;&gt;""),(O480-C480)*100*E480,IF(AND(B480="Own Shares",P480="Open",O480&lt;&gt;""),(O480-G480)*F480,""))</x:f>
      </x:c>
      <x:c r="AD480" s="11" t="n"/>
      <x:c r="AE480" s="11" t="str">
        <x:f>IF(AND(P480="Assigned",OR(AD480="",AD480="Holding")),E480*100,IF(AND(B480="Own Shares",P480="Open"),F480,""))</x:f>
      </x:c>
      <x:c r="AF480" s="12" t="str">
        <x:f>IF(AND(P480="Assigned",OR(AD480="",AD480="Holding")),C480,IF(AND(B480="Own Shares",P480="Open"),G480,""))</x:f>
      </x:c>
      <x:c r="AG480" s="12" t="str">
        <x:f>IF(AND(B480="Own Shares",P480="Sold",S480&lt;&gt;""),(S480-G480)*F480-J480-K480,IF(AND(P480="Assigned",AD480="Sold",S480&lt;&gt;""),(S480-C480)*E480*100,""))</x:f>
      </x:c>
    </x:row>
    <x:row r="481">
      <x:c r="A481" s="11" t="n"/>
      <x:c r="B481" s="11" t="n"/>
      <x:c r="C481" s="12" t="n"/>
      <x:c r="D481" s="12" t="n"/>
      <x:c r="E481" s="11" t="n"/>
      <x:c r="F481" s="11" t="n"/>
      <x:c r="G481" s="12" t="n"/>
      <x:c r="H481" s="13" t="n"/>
      <x:c r="I481" s="13" t="n"/>
      <x:c r="J481" s="12" t="n"/>
      <x:c r="K481" s="12" t="n"/>
      <x:c r="L481" s="11" t="n"/>
      <x:c r="M481" s="12" t="n"/>
      <x:c r="N481" s="11" t="n"/>
      <x:c r="O481" s="12" t="n"/>
      <x:c r="P481" s="11" t="n"/>
      <x:c r="Q481" s="13" t="n"/>
      <x:c r="R481" s="12" t="n"/>
      <x:c r="S481" s="12" t="n"/>
      <x:c r="T481" s="11" t="n"/>
      <x:c r="U481" s="11" t="n"/>
      <x:c r="V481" s="12" t="str">
        <x:f>IF(OR(B481="Sell Cash-Secured Put",B481="Sell Covered Call"),D481*100*E481,"")</x:f>
      </x:c>
      <x:c r="W481" s="12" t="str">
        <x:f>IF(AND(B481="Sell Cash-Secured Put",P481="Open"),C481*100*E481,"")</x:f>
      </x:c>
      <x:c r="X481" s="14" t="str">
        <x:f>IF(AND(B481="Sell Cash-Secured Put",M481&lt;&gt;""),(M481-C481)/M481,"")</x:f>
      </x:c>
      <x:c r="Y481" s="12" t="str">
        <x:f>IF(B481="Sell Cash-Secured Put",C481-D481,IF(B481="Sell Covered Call",C481+D481,""))</x:f>
      </x:c>
      <x:c r="Z481" s="12" t="str">
        <x:f>IF(OR(P481&lt;&gt;"Open",O481=""),"",IF(B481="Sell Cash-Secured Put",MAX(C481-O481,0)*100*E481,IF(B481="Sell Covered Call",MAX(O481-C481,0)*100*E481,"")))</x:f>
      </x:c>
      <x:c r="AA481" s="12" t="str">
        <x:f>IF(P481&lt;&gt;"Open","",IF(OR(B481="Sell Cash-Secured Put",B481="Sell Covered Call"),V481-Z481-J481-K481,""))</x:f>
      </x:c>
      <x:c r="AB481" s="12" t="n">
        <x:f>IF(P481="Buy to Close",(D481-R481)*100*E481-J481-K481,IF(OR(P481="Assigned",P481="Expired Worthless",P481="Called Away"),V481-J481-K481,0))</x:f>
        <x:v>0</x:v>
      </x:c>
      <x:c r="AC481" s="12" t="str">
        <x:f>IF(AND(P481="Assigned",OR(AD481="",AD481="Holding"),O481&lt;&gt;""),(O481-C481)*100*E481,IF(AND(B481="Own Shares",P481="Open",O481&lt;&gt;""),(O481-G481)*F481,""))</x:f>
      </x:c>
      <x:c r="AD481" s="11" t="n"/>
      <x:c r="AE481" s="11" t="str">
        <x:f>IF(AND(P481="Assigned",OR(AD481="",AD481="Holding")),E481*100,IF(AND(B481="Own Shares",P481="Open"),F481,""))</x:f>
      </x:c>
      <x:c r="AF481" s="12" t="str">
        <x:f>IF(AND(P481="Assigned",OR(AD481="",AD481="Holding")),C481,IF(AND(B481="Own Shares",P481="Open"),G481,""))</x:f>
      </x:c>
      <x:c r="AG481" s="12" t="str">
        <x:f>IF(AND(B481="Own Shares",P481="Sold",S481&lt;&gt;""),(S481-G481)*F481-J481-K481,IF(AND(P481="Assigned",AD481="Sold",S481&lt;&gt;""),(S481-C481)*E481*100,""))</x:f>
      </x:c>
    </x:row>
    <x:row r="482">
      <x:c r="A482" s="11" t="n"/>
      <x:c r="B482" s="11" t="n"/>
      <x:c r="C482" s="12" t="n"/>
      <x:c r="D482" s="12" t="n"/>
      <x:c r="E482" s="11" t="n"/>
      <x:c r="F482" s="11" t="n"/>
      <x:c r="G482" s="12" t="n"/>
      <x:c r="H482" s="13" t="n"/>
      <x:c r="I482" s="13" t="n"/>
      <x:c r="J482" s="12" t="n"/>
      <x:c r="K482" s="12" t="n"/>
      <x:c r="L482" s="11" t="n"/>
      <x:c r="M482" s="12" t="n"/>
      <x:c r="N482" s="11" t="n"/>
      <x:c r="O482" s="12" t="n"/>
      <x:c r="P482" s="11" t="n"/>
      <x:c r="Q482" s="13" t="n"/>
      <x:c r="R482" s="12" t="n"/>
      <x:c r="S482" s="12" t="n"/>
      <x:c r="T482" s="11" t="n"/>
      <x:c r="U482" s="11" t="n"/>
      <x:c r="V482" s="12" t="str">
        <x:f>IF(OR(B482="Sell Cash-Secured Put",B482="Sell Covered Call"),D482*100*E482,"")</x:f>
      </x:c>
      <x:c r="W482" s="12" t="str">
        <x:f>IF(AND(B482="Sell Cash-Secured Put",P482="Open"),C482*100*E482,"")</x:f>
      </x:c>
      <x:c r="X482" s="14" t="str">
        <x:f>IF(AND(B482="Sell Cash-Secured Put",M482&lt;&gt;""),(M482-C482)/M482,"")</x:f>
      </x:c>
      <x:c r="Y482" s="12" t="str">
        <x:f>IF(B482="Sell Cash-Secured Put",C482-D482,IF(B482="Sell Covered Call",C482+D482,""))</x:f>
      </x:c>
      <x:c r="Z482" s="12" t="str">
        <x:f>IF(OR(P482&lt;&gt;"Open",O482=""),"",IF(B482="Sell Cash-Secured Put",MAX(C482-O482,0)*100*E482,IF(B482="Sell Covered Call",MAX(O482-C482,0)*100*E482,"")))</x:f>
      </x:c>
      <x:c r="AA482" s="12" t="str">
        <x:f>IF(P482&lt;&gt;"Open","",IF(OR(B482="Sell Cash-Secured Put",B482="Sell Covered Call"),V482-Z482-J482-K482,""))</x:f>
      </x:c>
      <x:c r="AB482" s="12" t="n">
        <x:f>IF(P482="Buy to Close",(D482-R482)*100*E482-J482-K482,IF(OR(P482="Assigned",P482="Expired Worthless",P482="Called Away"),V482-J482-K482,0))</x:f>
        <x:v>0</x:v>
      </x:c>
      <x:c r="AC482" s="12" t="str">
        <x:f>IF(AND(P482="Assigned",OR(AD482="",AD482="Holding"),O482&lt;&gt;""),(O482-C482)*100*E482,IF(AND(B482="Own Shares",P482="Open",O482&lt;&gt;""),(O482-G482)*F482,""))</x:f>
      </x:c>
      <x:c r="AD482" s="11" t="n"/>
      <x:c r="AE482" s="11" t="str">
        <x:f>IF(AND(P482="Assigned",OR(AD482="",AD482="Holding")),E482*100,IF(AND(B482="Own Shares",P482="Open"),F482,""))</x:f>
      </x:c>
      <x:c r="AF482" s="12" t="str">
        <x:f>IF(AND(P482="Assigned",OR(AD482="",AD482="Holding")),C482,IF(AND(B482="Own Shares",P482="Open"),G482,""))</x:f>
      </x:c>
      <x:c r="AG482" s="12" t="str">
        <x:f>IF(AND(B482="Own Shares",P482="Sold",S482&lt;&gt;""),(S482-G482)*F482-J482-K482,IF(AND(P482="Assigned",AD482="Sold",S482&lt;&gt;""),(S482-C482)*E482*100,""))</x:f>
      </x:c>
    </x:row>
    <x:row r="483">
      <x:c r="A483" s="11" t="n"/>
      <x:c r="B483" s="11" t="n"/>
      <x:c r="C483" s="12" t="n"/>
      <x:c r="D483" s="12" t="n"/>
      <x:c r="E483" s="11" t="n"/>
      <x:c r="F483" s="11" t="n"/>
      <x:c r="G483" s="12" t="n"/>
      <x:c r="H483" s="13" t="n"/>
      <x:c r="I483" s="13" t="n"/>
      <x:c r="J483" s="12" t="n"/>
      <x:c r="K483" s="12" t="n"/>
      <x:c r="L483" s="11" t="n"/>
      <x:c r="M483" s="12" t="n"/>
      <x:c r="N483" s="11" t="n"/>
      <x:c r="O483" s="12" t="n"/>
      <x:c r="P483" s="11" t="n"/>
      <x:c r="Q483" s="13" t="n"/>
      <x:c r="R483" s="12" t="n"/>
      <x:c r="S483" s="12" t="n"/>
      <x:c r="T483" s="11" t="n"/>
      <x:c r="U483" s="11" t="n"/>
      <x:c r="V483" s="12" t="str">
        <x:f>IF(OR(B483="Sell Cash-Secured Put",B483="Sell Covered Call"),D483*100*E483,"")</x:f>
      </x:c>
      <x:c r="W483" s="12" t="str">
        <x:f>IF(AND(B483="Sell Cash-Secured Put",P483="Open"),C483*100*E483,"")</x:f>
      </x:c>
      <x:c r="X483" s="14" t="str">
        <x:f>IF(AND(B483="Sell Cash-Secured Put",M483&lt;&gt;""),(M483-C483)/M483,"")</x:f>
      </x:c>
      <x:c r="Y483" s="12" t="str">
        <x:f>IF(B483="Sell Cash-Secured Put",C483-D483,IF(B483="Sell Covered Call",C483+D483,""))</x:f>
      </x:c>
      <x:c r="Z483" s="12" t="str">
        <x:f>IF(OR(P483&lt;&gt;"Open",O483=""),"",IF(B483="Sell Cash-Secured Put",MAX(C483-O483,0)*100*E483,IF(B483="Sell Covered Call",MAX(O483-C483,0)*100*E483,"")))</x:f>
      </x:c>
      <x:c r="AA483" s="12" t="str">
        <x:f>IF(P483&lt;&gt;"Open","",IF(OR(B483="Sell Cash-Secured Put",B483="Sell Covered Call"),V483-Z483-J483-K483,""))</x:f>
      </x:c>
      <x:c r="AB483" s="12" t="n">
        <x:f>IF(P483="Buy to Close",(D483-R483)*100*E483-J483-K483,IF(OR(P483="Assigned",P483="Expired Worthless",P483="Called Away"),V483-J483-K483,0))</x:f>
        <x:v>0</x:v>
      </x:c>
      <x:c r="AC483" s="12" t="str">
        <x:f>IF(AND(P483="Assigned",OR(AD483="",AD483="Holding"),O483&lt;&gt;""),(O483-C483)*100*E483,IF(AND(B483="Own Shares",P483="Open",O483&lt;&gt;""),(O483-G483)*F483,""))</x:f>
      </x:c>
      <x:c r="AD483" s="11" t="n"/>
      <x:c r="AE483" s="11" t="str">
        <x:f>IF(AND(P483="Assigned",OR(AD483="",AD483="Holding")),E483*100,IF(AND(B483="Own Shares",P483="Open"),F483,""))</x:f>
      </x:c>
      <x:c r="AF483" s="12" t="str">
        <x:f>IF(AND(P483="Assigned",OR(AD483="",AD483="Holding")),C483,IF(AND(B483="Own Shares",P483="Open"),G483,""))</x:f>
      </x:c>
      <x:c r="AG483" s="12" t="str">
        <x:f>IF(AND(B483="Own Shares",P483="Sold",S483&lt;&gt;""),(S483-G483)*F483-J483-K483,IF(AND(P483="Assigned",AD483="Sold",S483&lt;&gt;""),(S483-C483)*E483*100,""))</x:f>
      </x:c>
    </x:row>
    <x:row r="484">
      <x:c r="A484" s="11" t="n"/>
      <x:c r="B484" s="11" t="n"/>
      <x:c r="C484" s="12" t="n"/>
      <x:c r="D484" s="12" t="n"/>
      <x:c r="E484" s="11" t="n"/>
      <x:c r="F484" s="11" t="n"/>
      <x:c r="G484" s="12" t="n"/>
      <x:c r="H484" s="13" t="n"/>
      <x:c r="I484" s="13" t="n"/>
      <x:c r="J484" s="12" t="n"/>
      <x:c r="K484" s="12" t="n"/>
      <x:c r="L484" s="11" t="n"/>
      <x:c r="M484" s="12" t="n"/>
      <x:c r="N484" s="11" t="n"/>
      <x:c r="O484" s="12" t="n"/>
      <x:c r="P484" s="11" t="n"/>
      <x:c r="Q484" s="13" t="n"/>
      <x:c r="R484" s="12" t="n"/>
      <x:c r="S484" s="12" t="n"/>
      <x:c r="T484" s="11" t="n"/>
      <x:c r="U484" s="11" t="n"/>
      <x:c r="V484" s="12" t="str">
        <x:f>IF(OR(B484="Sell Cash-Secured Put",B484="Sell Covered Call"),D484*100*E484,"")</x:f>
      </x:c>
      <x:c r="W484" s="12" t="str">
        <x:f>IF(AND(B484="Sell Cash-Secured Put",P484="Open"),C484*100*E484,"")</x:f>
      </x:c>
      <x:c r="X484" s="14" t="str">
        <x:f>IF(AND(B484="Sell Cash-Secured Put",M484&lt;&gt;""),(M484-C484)/M484,"")</x:f>
      </x:c>
      <x:c r="Y484" s="12" t="str">
        <x:f>IF(B484="Sell Cash-Secured Put",C484-D484,IF(B484="Sell Covered Call",C484+D484,""))</x:f>
      </x:c>
      <x:c r="Z484" s="12" t="str">
        <x:f>IF(OR(P484&lt;&gt;"Open",O484=""),"",IF(B484="Sell Cash-Secured Put",MAX(C484-O484,0)*100*E484,IF(B484="Sell Covered Call",MAX(O484-C484,0)*100*E484,"")))</x:f>
      </x:c>
      <x:c r="AA484" s="12" t="str">
        <x:f>IF(P484&lt;&gt;"Open","",IF(OR(B484="Sell Cash-Secured Put",B484="Sell Covered Call"),V484-Z484-J484-K484,""))</x:f>
      </x:c>
      <x:c r="AB484" s="12" t="n">
        <x:f>IF(P484="Buy to Close",(D484-R484)*100*E484-J484-K484,IF(OR(P484="Assigned",P484="Expired Worthless",P484="Called Away"),V484-J484-K484,0))</x:f>
        <x:v>0</x:v>
      </x:c>
      <x:c r="AC484" s="12" t="str">
        <x:f>IF(AND(P484="Assigned",OR(AD484="",AD484="Holding"),O484&lt;&gt;""),(O484-C484)*100*E484,IF(AND(B484="Own Shares",P484="Open",O484&lt;&gt;""),(O484-G484)*F484,""))</x:f>
      </x:c>
      <x:c r="AD484" s="11" t="n"/>
      <x:c r="AE484" s="11" t="str">
        <x:f>IF(AND(P484="Assigned",OR(AD484="",AD484="Holding")),E484*100,IF(AND(B484="Own Shares",P484="Open"),F484,""))</x:f>
      </x:c>
      <x:c r="AF484" s="12" t="str">
        <x:f>IF(AND(P484="Assigned",OR(AD484="",AD484="Holding")),C484,IF(AND(B484="Own Shares",P484="Open"),G484,""))</x:f>
      </x:c>
      <x:c r="AG484" s="12" t="str">
        <x:f>IF(AND(B484="Own Shares",P484="Sold",S484&lt;&gt;""),(S484-G484)*F484-J484-K484,IF(AND(P484="Assigned",AD484="Sold",S484&lt;&gt;""),(S484-C484)*E484*100,""))</x:f>
      </x:c>
    </x:row>
    <x:row r="485">
      <x:c r="A485" s="11" t="n"/>
      <x:c r="B485" s="11" t="n"/>
      <x:c r="C485" s="12" t="n"/>
      <x:c r="D485" s="12" t="n"/>
      <x:c r="E485" s="11" t="n"/>
      <x:c r="F485" s="11" t="n"/>
      <x:c r="G485" s="12" t="n"/>
      <x:c r="H485" s="13" t="n"/>
      <x:c r="I485" s="13" t="n"/>
      <x:c r="J485" s="12" t="n"/>
      <x:c r="K485" s="12" t="n"/>
      <x:c r="L485" s="11" t="n"/>
      <x:c r="M485" s="12" t="n"/>
      <x:c r="N485" s="11" t="n"/>
      <x:c r="O485" s="12" t="n"/>
      <x:c r="P485" s="11" t="n"/>
      <x:c r="Q485" s="13" t="n"/>
      <x:c r="R485" s="12" t="n"/>
      <x:c r="S485" s="12" t="n"/>
      <x:c r="T485" s="11" t="n"/>
      <x:c r="U485" s="11" t="n"/>
      <x:c r="V485" s="12" t="str">
        <x:f>IF(OR(B485="Sell Cash-Secured Put",B485="Sell Covered Call"),D485*100*E485,"")</x:f>
      </x:c>
      <x:c r="W485" s="12" t="str">
        <x:f>IF(AND(B485="Sell Cash-Secured Put",P485="Open"),C485*100*E485,"")</x:f>
      </x:c>
      <x:c r="X485" s="14" t="str">
        <x:f>IF(AND(B485="Sell Cash-Secured Put",M485&lt;&gt;""),(M485-C485)/M485,"")</x:f>
      </x:c>
      <x:c r="Y485" s="12" t="str">
        <x:f>IF(B485="Sell Cash-Secured Put",C485-D485,IF(B485="Sell Covered Call",C485+D485,""))</x:f>
      </x:c>
      <x:c r="Z485" s="12" t="str">
        <x:f>IF(OR(P485&lt;&gt;"Open",O485=""),"",IF(B485="Sell Cash-Secured Put",MAX(C485-O485,0)*100*E485,IF(B485="Sell Covered Call",MAX(O485-C485,0)*100*E485,"")))</x:f>
      </x:c>
      <x:c r="AA485" s="12" t="str">
        <x:f>IF(P485&lt;&gt;"Open","",IF(OR(B485="Sell Cash-Secured Put",B485="Sell Covered Call"),V485-Z485-J485-K485,""))</x:f>
      </x:c>
      <x:c r="AB485" s="12" t="n">
        <x:f>IF(P485="Buy to Close",(D485-R485)*100*E485-J485-K485,IF(OR(P485="Assigned",P485="Expired Worthless",P485="Called Away"),V485-J485-K485,0))</x:f>
        <x:v>0</x:v>
      </x:c>
      <x:c r="AC485" s="12" t="str">
        <x:f>IF(AND(P485="Assigned",OR(AD485="",AD485="Holding"),O485&lt;&gt;""),(O485-C485)*100*E485,IF(AND(B485="Own Shares",P485="Open",O485&lt;&gt;""),(O485-G485)*F485,""))</x:f>
      </x:c>
      <x:c r="AD485" s="11" t="n"/>
      <x:c r="AE485" s="11" t="str">
        <x:f>IF(AND(P485="Assigned",OR(AD485="",AD485="Holding")),E485*100,IF(AND(B485="Own Shares",P485="Open"),F485,""))</x:f>
      </x:c>
      <x:c r="AF485" s="12" t="str">
        <x:f>IF(AND(P485="Assigned",OR(AD485="",AD485="Holding")),C485,IF(AND(B485="Own Shares",P485="Open"),G485,""))</x:f>
      </x:c>
      <x:c r="AG485" s="12" t="str">
        <x:f>IF(AND(B485="Own Shares",P485="Sold",S485&lt;&gt;""),(S485-G485)*F485-J485-K485,IF(AND(P485="Assigned",AD485="Sold",S485&lt;&gt;""),(S485-C485)*E485*100,""))</x:f>
      </x:c>
    </x:row>
    <x:row r="486">
      <x:c r="A486" s="11" t="n"/>
      <x:c r="B486" s="11" t="n"/>
      <x:c r="C486" s="12" t="n"/>
      <x:c r="D486" s="12" t="n"/>
      <x:c r="E486" s="11" t="n"/>
      <x:c r="F486" s="11" t="n"/>
      <x:c r="G486" s="12" t="n"/>
      <x:c r="H486" s="13" t="n"/>
      <x:c r="I486" s="13" t="n"/>
      <x:c r="J486" s="12" t="n"/>
      <x:c r="K486" s="12" t="n"/>
      <x:c r="L486" s="11" t="n"/>
      <x:c r="M486" s="12" t="n"/>
      <x:c r="N486" s="11" t="n"/>
      <x:c r="O486" s="12" t="n"/>
      <x:c r="P486" s="11" t="n"/>
      <x:c r="Q486" s="13" t="n"/>
      <x:c r="R486" s="12" t="n"/>
      <x:c r="S486" s="12" t="n"/>
      <x:c r="T486" s="11" t="n"/>
      <x:c r="U486" s="11" t="n"/>
      <x:c r="V486" s="12" t="str">
        <x:f>IF(OR(B486="Sell Cash-Secured Put",B486="Sell Covered Call"),D486*100*E486,"")</x:f>
      </x:c>
      <x:c r="W486" s="12" t="str">
        <x:f>IF(AND(B486="Sell Cash-Secured Put",P486="Open"),C486*100*E486,"")</x:f>
      </x:c>
      <x:c r="X486" s="14" t="str">
        <x:f>IF(AND(B486="Sell Cash-Secured Put",M486&lt;&gt;""),(M486-C486)/M486,"")</x:f>
      </x:c>
      <x:c r="Y486" s="12" t="str">
        <x:f>IF(B486="Sell Cash-Secured Put",C486-D486,IF(B486="Sell Covered Call",C486+D486,""))</x:f>
      </x:c>
      <x:c r="Z486" s="12" t="str">
        <x:f>IF(OR(P486&lt;&gt;"Open",O486=""),"",IF(B486="Sell Cash-Secured Put",MAX(C486-O486,0)*100*E486,IF(B486="Sell Covered Call",MAX(O486-C486,0)*100*E486,"")))</x:f>
      </x:c>
      <x:c r="AA486" s="12" t="str">
        <x:f>IF(P486&lt;&gt;"Open","",IF(OR(B486="Sell Cash-Secured Put",B486="Sell Covered Call"),V486-Z486-J486-K486,""))</x:f>
      </x:c>
      <x:c r="AB486" s="12" t="n">
        <x:f>IF(P486="Buy to Close",(D486-R486)*100*E486-J486-K486,IF(OR(P486="Assigned",P486="Expired Worthless",P486="Called Away"),V486-J486-K486,0))</x:f>
        <x:v>0</x:v>
      </x:c>
      <x:c r="AC486" s="12" t="str">
        <x:f>IF(AND(P486="Assigned",OR(AD486="",AD486="Holding"),O486&lt;&gt;""),(O486-C486)*100*E486,IF(AND(B486="Own Shares",P486="Open",O486&lt;&gt;""),(O486-G486)*F486,""))</x:f>
      </x:c>
      <x:c r="AD486" s="11" t="n"/>
      <x:c r="AE486" s="11" t="str">
        <x:f>IF(AND(P486="Assigned",OR(AD486="",AD486="Holding")),E486*100,IF(AND(B486="Own Shares",P486="Open"),F486,""))</x:f>
      </x:c>
      <x:c r="AF486" s="12" t="str">
        <x:f>IF(AND(P486="Assigned",OR(AD486="",AD486="Holding")),C486,IF(AND(B486="Own Shares",P486="Open"),G486,""))</x:f>
      </x:c>
      <x:c r="AG486" s="12" t="str">
        <x:f>IF(AND(B486="Own Shares",P486="Sold",S486&lt;&gt;""),(S486-G486)*F486-J486-K486,IF(AND(P486="Assigned",AD486="Sold",S486&lt;&gt;""),(S486-C486)*E486*100,""))</x:f>
      </x:c>
    </x:row>
    <x:row r="487">
      <x:c r="A487" s="11" t="n"/>
      <x:c r="B487" s="11" t="n"/>
      <x:c r="C487" s="12" t="n"/>
      <x:c r="D487" s="12" t="n"/>
      <x:c r="E487" s="11" t="n"/>
      <x:c r="F487" s="11" t="n"/>
      <x:c r="G487" s="12" t="n"/>
      <x:c r="H487" s="13" t="n"/>
      <x:c r="I487" s="13" t="n"/>
      <x:c r="J487" s="12" t="n"/>
      <x:c r="K487" s="12" t="n"/>
      <x:c r="L487" s="11" t="n"/>
      <x:c r="M487" s="12" t="n"/>
      <x:c r="N487" s="11" t="n"/>
      <x:c r="O487" s="12" t="n"/>
      <x:c r="P487" s="11" t="n"/>
      <x:c r="Q487" s="13" t="n"/>
      <x:c r="R487" s="12" t="n"/>
      <x:c r="S487" s="12" t="n"/>
      <x:c r="T487" s="11" t="n"/>
      <x:c r="U487" s="11" t="n"/>
      <x:c r="V487" s="12" t="str">
        <x:f>IF(OR(B487="Sell Cash-Secured Put",B487="Sell Covered Call"),D487*100*E487,"")</x:f>
      </x:c>
      <x:c r="W487" s="12" t="str">
        <x:f>IF(AND(B487="Sell Cash-Secured Put",P487="Open"),C487*100*E487,"")</x:f>
      </x:c>
      <x:c r="X487" s="14" t="str">
        <x:f>IF(AND(B487="Sell Cash-Secured Put",M487&lt;&gt;""),(M487-C487)/M487,"")</x:f>
      </x:c>
      <x:c r="Y487" s="12" t="str">
        <x:f>IF(B487="Sell Cash-Secured Put",C487-D487,IF(B487="Sell Covered Call",C487+D487,""))</x:f>
      </x:c>
      <x:c r="Z487" s="12" t="str">
        <x:f>IF(OR(P487&lt;&gt;"Open",O487=""),"",IF(B487="Sell Cash-Secured Put",MAX(C487-O487,0)*100*E487,IF(B487="Sell Covered Call",MAX(O487-C487,0)*100*E487,"")))</x:f>
      </x:c>
      <x:c r="AA487" s="12" t="str">
        <x:f>IF(P487&lt;&gt;"Open","",IF(OR(B487="Sell Cash-Secured Put",B487="Sell Covered Call"),V487-Z487-J487-K487,""))</x:f>
      </x:c>
      <x:c r="AB487" s="12" t="n">
        <x:f>IF(P487="Buy to Close",(D487-R487)*100*E487-J487-K487,IF(OR(P487="Assigned",P487="Expired Worthless",P487="Called Away"),V487-J487-K487,0))</x:f>
        <x:v>0</x:v>
      </x:c>
      <x:c r="AC487" s="12" t="str">
        <x:f>IF(AND(P487="Assigned",OR(AD487="",AD487="Holding"),O487&lt;&gt;""),(O487-C487)*100*E487,IF(AND(B487="Own Shares",P487="Open",O487&lt;&gt;""),(O487-G487)*F487,""))</x:f>
      </x:c>
      <x:c r="AD487" s="11" t="n"/>
      <x:c r="AE487" s="11" t="str">
        <x:f>IF(AND(P487="Assigned",OR(AD487="",AD487="Holding")),E487*100,IF(AND(B487="Own Shares",P487="Open"),F487,""))</x:f>
      </x:c>
      <x:c r="AF487" s="12" t="str">
        <x:f>IF(AND(P487="Assigned",OR(AD487="",AD487="Holding")),C487,IF(AND(B487="Own Shares",P487="Open"),G487,""))</x:f>
      </x:c>
      <x:c r="AG487" s="12" t="str">
        <x:f>IF(AND(B487="Own Shares",P487="Sold",S487&lt;&gt;""),(S487-G487)*F487-J487-K487,IF(AND(P487="Assigned",AD487="Sold",S487&lt;&gt;""),(S487-C487)*E487*100,""))</x:f>
      </x:c>
    </x:row>
    <x:row r="488">
      <x:c r="A488" s="11" t="n"/>
      <x:c r="B488" s="11" t="n"/>
      <x:c r="C488" s="12" t="n"/>
      <x:c r="D488" s="12" t="n"/>
      <x:c r="E488" s="11" t="n"/>
      <x:c r="F488" s="11" t="n"/>
      <x:c r="G488" s="12" t="n"/>
      <x:c r="H488" s="13" t="n"/>
      <x:c r="I488" s="13" t="n"/>
      <x:c r="J488" s="12" t="n"/>
      <x:c r="K488" s="12" t="n"/>
      <x:c r="L488" s="11" t="n"/>
      <x:c r="M488" s="12" t="n"/>
      <x:c r="N488" s="11" t="n"/>
      <x:c r="O488" s="12" t="n"/>
      <x:c r="P488" s="11" t="n"/>
      <x:c r="Q488" s="13" t="n"/>
      <x:c r="R488" s="12" t="n"/>
      <x:c r="S488" s="12" t="n"/>
      <x:c r="T488" s="11" t="n"/>
      <x:c r="U488" s="11" t="n"/>
      <x:c r="V488" s="12" t="str">
        <x:f>IF(OR(B488="Sell Cash-Secured Put",B488="Sell Covered Call"),D488*100*E488,"")</x:f>
      </x:c>
      <x:c r="W488" s="12" t="str">
        <x:f>IF(AND(B488="Sell Cash-Secured Put",P488="Open"),C488*100*E488,"")</x:f>
      </x:c>
      <x:c r="X488" s="14" t="str">
        <x:f>IF(AND(B488="Sell Cash-Secured Put",M488&lt;&gt;""),(M488-C488)/M488,"")</x:f>
      </x:c>
      <x:c r="Y488" s="12" t="str">
        <x:f>IF(B488="Sell Cash-Secured Put",C488-D488,IF(B488="Sell Covered Call",C488+D488,""))</x:f>
      </x:c>
      <x:c r="Z488" s="12" t="str">
        <x:f>IF(OR(P488&lt;&gt;"Open",O488=""),"",IF(B488="Sell Cash-Secured Put",MAX(C488-O488,0)*100*E488,IF(B488="Sell Covered Call",MAX(O488-C488,0)*100*E488,"")))</x:f>
      </x:c>
      <x:c r="AA488" s="12" t="str">
        <x:f>IF(P488&lt;&gt;"Open","",IF(OR(B488="Sell Cash-Secured Put",B488="Sell Covered Call"),V488-Z488-J488-K488,""))</x:f>
      </x:c>
      <x:c r="AB488" s="12" t="n">
        <x:f>IF(P488="Buy to Close",(D488-R488)*100*E488-J488-K488,IF(OR(P488="Assigned",P488="Expired Worthless",P488="Called Away"),V488-J488-K488,0))</x:f>
        <x:v>0</x:v>
      </x:c>
      <x:c r="AC488" s="12" t="str">
        <x:f>IF(AND(P488="Assigned",OR(AD488="",AD488="Holding"),O488&lt;&gt;""),(O488-C488)*100*E488,IF(AND(B488="Own Shares",P488="Open",O488&lt;&gt;""),(O488-G488)*F488,""))</x:f>
      </x:c>
      <x:c r="AD488" s="11" t="n"/>
      <x:c r="AE488" s="11" t="str">
        <x:f>IF(AND(P488="Assigned",OR(AD488="",AD488="Holding")),E488*100,IF(AND(B488="Own Shares",P488="Open"),F488,""))</x:f>
      </x:c>
      <x:c r="AF488" s="12" t="str">
        <x:f>IF(AND(P488="Assigned",OR(AD488="",AD488="Holding")),C488,IF(AND(B488="Own Shares",P488="Open"),G488,""))</x:f>
      </x:c>
      <x:c r="AG488" s="12" t="str">
        <x:f>IF(AND(B488="Own Shares",P488="Sold",S488&lt;&gt;""),(S488-G488)*F488-J488-K488,IF(AND(P488="Assigned",AD488="Sold",S488&lt;&gt;""),(S488-C488)*E488*100,""))</x:f>
      </x:c>
    </x:row>
    <x:row r="489">
      <x:c r="A489" s="11" t="n"/>
      <x:c r="B489" s="11" t="n"/>
      <x:c r="C489" s="12" t="n"/>
      <x:c r="D489" s="12" t="n"/>
      <x:c r="E489" s="11" t="n"/>
      <x:c r="F489" s="11" t="n"/>
      <x:c r="G489" s="12" t="n"/>
      <x:c r="H489" s="13" t="n"/>
      <x:c r="I489" s="13" t="n"/>
      <x:c r="J489" s="12" t="n"/>
      <x:c r="K489" s="12" t="n"/>
      <x:c r="L489" s="11" t="n"/>
      <x:c r="M489" s="12" t="n"/>
      <x:c r="N489" s="11" t="n"/>
      <x:c r="O489" s="12" t="n"/>
      <x:c r="P489" s="11" t="n"/>
      <x:c r="Q489" s="13" t="n"/>
      <x:c r="R489" s="12" t="n"/>
      <x:c r="S489" s="12" t="n"/>
      <x:c r="T489" s="11" t="n"/>
      <x:c r="U489" s="11" t="n"/>
      <x:c r="V489" s="12" t="str">
        <x:f>IF(OR(B489="Sell Cash-Secured Put",B489="Sell Covered Call"),D489*100*E489,"")</x:f>
      </x:c>
      <x:c r="W489" s="12" t="str">
        <x:f>IF(AND(B489="Sell Cash-Secured Put",P489="Open"),C489*100*E489,"")</x:f>
      </x:c>
      <x:c r="X489" s="14" t="str">
        <x:f>IF(AND(B489="Sell Cash-Secured Put",M489&lt;&gt;""),(M489-C489)/M489,"")</x:f>
      </x:c>
      <x:c r="Y489" s="12" t="str">
        <x:f>IF(B489="Sell Cash-Secured Put",C489-D489,IF(B489="Sell Covered Call",C489+D489,""))</x:f>
      </x:c>
      <x:c r="Z489" s="12" t="str">
        <x:f>IF(OR(P489&lt;&gt;"Open",O489=""),"",IF(B489="Sell Cash-Secured Put",MAX(C489-O489,0)*100*E489,IF(B489="Sell Covered Call",MAX(O489-C489,0)*100*E489,"")))</x:f>
      </x:c>
      <x:c r="AA489" s="12" t="str">
        <x:f>IF(P489&lt;&gt;"Open","",IF(OR(B489="Sell Cash-Secured Put",B489="Sell Covered Call"),V489-Z489-J489-K489,""))</x:f>
      </x:c>
      <x:c r="AB489" s="12" t="n">
        <x:f>IF(P489="Buy to Close",(D489-R489)*100*E489-J489-K489,IF(OR(P489="Assigned",P489="Expired Worthless",P489="Called Away"),V489-J489-K489,0))</x:f>
        <x:v>0</x:v>
      </x:c>
      <x:c r="AC489" s="12" t="str">
        <x:f>IF(AND(P489="Assigned",OR(AD489="",AD489="Holding"),O489&lt;&gt;""),(O489-C489)*100*E489,IF(AND(B489="Own Shares",P489="Open",O489&lt;&gt;""),(O489-G489)*F489,""))</x:f>
      </x:c>
      <x:c r="AD489" s="11" t="n"/>
      <x:c r="AE489" s="11" t="str">
        <x:f>IF(AND(P489="Assigned",OR(AD489="",AD489="Holding")),E489*100,IF(AND(B489="Own Shares",P489="Open"),F489,""))</x:f>
      </x:c>
      <x:c r="AF489" s="12" t="str">
        <x:f>IF(AND(P489="Assigned",OR(AD489="",AD489="Holding")),C489,IF(AND(B489="Own Shares",P489="Open"),G489,""))</x:f>
      </x:c>
      <x:c r="AG489" s="12" t="str">
        <x:f>IF(AND(B489="Own Shares",P489="Sold",S489&lt;&gt;""),(S489-G489)*F489-J489-K489,IF(AND(P489="Assigned",AD489="Sold",S489&lt;&gt;""),(S489-C489)*E489*100,""))</x:f>
      </x:c>
    </x:row>
    <x:row r="490">
      <x:c r="A490" s="11" t="n"/>
      <x:c r="B490" s="11" t="n"/>
      <x:c r="C490" s="12" t="n"/>
      <x:c r="D490" s="12" t="n"/>
      <x:c r="E490" s="11" t="n"/>
      <x:c r="F490" s="11" t="n"/>
      <x:c r="G490" s="12" t="n"/>
      <x:c r="H490" s="13" t="n"/>
      <x:c r="I490" s="13" t="n"/>
      <x:c r="J490" s="12" t="n"/>
      <x:c r="K490" s="12" t="n"/>
      <x:c r="L490" s="11" t="n"/>
      <x:c r="M490" s="12" t="n"/>
      <x:c r="N490" s="11" t="n"/>
      <x:c r="O490" s="12" t="n"/>
      <x:c r="P490" s="11" t="n"/>
      <x:c r="Q490" s="13" t="n"/>
      <x:c r="R490" s="12" t="n"/>
      <x:c r="S490" s="12" t="n"/>
      <x:c r="T490" s="11" t="n"/>
      <x:c r="U490" s="11" t="n"/>
      <x:c r="V490" s="12" t="str">
        <x:f>IF(OR(B490="Sell Cash-Secured Put",B490="Sell Covered Call"),D490*100*E490,"")</x:f>
      </x:c>
      <x:c r="W490" s="12" t="str">
        <x:f>IF(AND(B490="Sell Cash-Secured Put",P490="Open"),C490*100*E490,"")</x:f>
      </x:c>
      <x:c r="X490" s="14" t="str">
        <x:f>IF(AND(B490="Sell Cash-Secured Put",M490&lt;&gt;""),(M490-C490)/M490,"")</x:f>
      </x:c>
      <x:c r="Y490" s="12" t="str">
        <x:f>IF(B490="Sell Cash-Secured Put",C490-D490,IF(B490="Sell Covered Call",C490+D490,""))</x:f>
      </x:c>
      <x:c r="Z490" s="12" t="str">
        <x:f>IF(OR(P490&lt;&gt;"Open",O490=""),"",IF(B490="Sell Cash-Secured Put",MAX(C490-O490,0)*100*E490,IF(B490="Sell Covered Call",MAX(O490-C490,0)*100*E490,"")))</x:f>
      </x:c>
      <x:c r="AA490" s="12" t="str">
        <x:f>IF(P490&lt;&gt;"Open","",IF(OR(B490="Sell Cash-Secured Put",B490="Sell Covered Call"),V490-Z490-J490-K490,""))</x:f>
      </x:c>
      <x:c r="AB490" s="12" t="n">
        <x:f>IF(P490="Buy to Close",(D490-R490)*100*E490-J490-K490,IF(OR(P490="Assigned",P490="Expired Worthless",P490="Called Away"),V490-J490-K490,0))</x:f>
        <x:v>0</x:v>
      </x:c>
      <x:c r="AC490" s="12" t="str">
        <x:f>IF(AND(P490="Assigned",OR(AD490="",AD490="Holding"),O490&lt;&gt;""),(O490-C490)*100*E490,IF(AND(B490="Own Shares",P490="Open",O490&lt;&gt;""),(O490-G490)*F490,""))</x:f>
      </x:c>
      <x:c r="AD490" s="11" t="n"/>
      <x:c r="AE490" s="11" t="str">
        <x:f>IF(AND(P490="Assigned",OR(AD490="",AD490="Holding")),E490*100,IF(AND(B490="Own Shares",P490="Open"),F490,""))</x:f>
      </x:c>
      <x:c r="AF490" s="12" t="str">
        <x:f>IF(AND(P490="Assigned",OR(AD490="",AD490="Holding")),C490,IF(AND(B490="Own Shares",P490="Open"),G490,""))</x:f>
      </x:c>
      <x:c r="AG490" s="12" t="str">
        <x:f>IF(AND(B490="Own Shares",P490="Sold",S490&lt;&gt;""),(S490-G490)*F490-J490-K490,IF(AND(P490="Assigned",AD490="Sold",S490&lt;&gt;""),(S490-C490)*E490*100,""))</x:f>
      </x:c>
    </x:row>
    <x:row r="491">
      <x:c r="A491" s="11" t="n"/>
      <x:c r="B491" s="11" t="n"/>
      <x:c r="C491" s="12" t="n"/>
      <x:c r="D491" s="12" t="n"/>
      <x:c r="E491" s="11" t="n"/>
      <x:c r="F491" s="11" t="n"/>
      <x:c r="G491" s="12" t="n"/>
      <x:c r="H491" s="13" t="n"/>
      <x:c r="I491" s="13" t="n"/>
      <x:c r="J491" s="12" t="n"/>
      <x:c r="K491" s="12" t="n"/>
      <x:c r="L491" s="11" t="n"/>
      <x:c r="M491" s="12" t="n"/>
      <x:c r="N491" s="11" t="n"/>
      <x:c r="O491" s="12" t="n"/>
      <x:c r="P491" s="11" t="n"/>
      <x:c r="Q491" s="13" t="n"/>
      <x:c r="R491" s="12" t="n"/>
      <x:c r="S491" s="12" t="n"/>
      <x:c r="T491" s="11" t="n"/>
      <x:c r="U491" s="11" t="n"/>
      <x:c r="V491" s="12" t="str">
        <x:f>IF(OR(B491="Sell Cash-Secured Put",B491="Sell Covered Call"),D491*100*E491,"")</x:f>
      </x:c>
      <x:c r="W491" s="12" t="str">
        <x:f>IF(AND(B491="Sell Cash-Secured Put",P491="Open"),C491*100*E491,"")</x:f>
      </x:c>
      <x:c r="X491" s="14" t="str">
        <x:f>IF(AND(B491="Sell Cash-Secured Put",M491&lt;&gt;""),(M491-C491)/M491,"")</x:f>
      </x:c>
      <x:c r="Y491" s="12" t="str">
        <x:f>IF(B491="Sell Cash-Secured Put",C491-D491,IF(B491="Sell Covered Call",C491+D491,""))</x:f>
      </x:c>
      <x:c r="Z491" s="12" t="str">
        <x:f>IF(OR(P491&lt;&gt;"Open",O491=""),"",IF(B491="Sell Cash-Secured Put",MAX(C491-O491,0)*100*E491,IF(B491="Sell Covered Call",MAX(O491-C491,0)*100*E491,"")))</x:f>
      </x:c>
      <x:c r="AA491" s="12" t="str">
        <x:f>IF(P491&lt;&gt;"Open","",IF(OR(B491="Sell Cash-Secured Put",B491="Sell Covered Call"),V491-Z491-J491-K491,""))</x:f>
      </x:c>
      <x:c r="AB491" s="12" t="n">
        <x:f>IF(P491="Buy to Close",(D491-R491)*100*E491-J491-K491,IF(OR(P491="Assigned",P491="Expired Worthless",P491="Called Away"),V491-J491-K491,0))</x:f>
        <x:v>0</x:v>
      </x:c>
      <x:c r="AC491" s="12" t="str">
        <x:f>IF(AND(P491="Assigned",OR(AD491="",AD491="Holding"),O491&lt;&gt;""),(O491-C491)*100*E491,IF(AND(B491="Own Shares",P491="Open",O491&lt;&gt;""),(O491-G491)*F491,""))</x:f>
      </x:c>
      <x:c r="AD491" s="11" t="n"/>
      <x:c r="AE491" s="11" t="str">
        <x:f>IF(AND(P491="Assigned",OR(AD491="",AD491="Holding")),E491*100,IF(AND(B491="Own Shares",P491="Open"),F491,""))</x:f>
      </x:c>
      <x:c r="AF491" s="12" t="str">
        <x:f>IF(AND(P491="Assigned",OR(AD491="",AD491="Holding")),C491,IF(AND(B491="Own Shares",P491="Open"),G491,""))</x:f>
      </x:c>
      <x:c r="AG491" s="12" t="str">
        <x:f>IF(AND(B491="Own Shares",P491="Sold",S491&lt;&gt;""),(S491-G491)*F491-J491-K491,IF(AND(P491="Assigned",AD491="Sold",S491&lt;&gt;""),(S491-C491)*E491*100,""))</x:f>
      </x:c>
    </x:row>
    <x:row r="492">
      <x:c r="A492" s="11" t="n"/>
      <x:c r="B492" s="11" t="n"/>
      <x:c r="C492" s="12" t="n"/>
      <x:c r="D492" s="12" t="n"/>
      <x:c r="E492" s="11" t="n"/>
      <x:c r="F492" s="11" t="n"/>
      <x:c r="G492" s="12" t="n"/>
      <x:c r="H492" s="13" t="n"/>
      <x:c r="I492" s="13" t="n"/>
      <x:c r="J492" s="12" t="n"/>
      <x:c r="K492" s="12" t="n"/>
      <x:c r="L492" s="11" t="n"/>
      <x:c r="M492" s="12" t="n"/>
      <x:c r="N492" s="11" t="n"/>
      <x:c r="O492" s="12" t="n"/>
      <x:c r="P492" s="11" t="n"/>
      <x:c r="Q492" s="13" t="n"/>
      <x:c r="R492" s="12" t="n"/>
      <x:c r="S492" s="12" t="n"/>
      <x:c r="T492" s="11" t="n"/>
      <x:c r="U492" s="11" t="n"/>
      <x:c r="V492" s="12" t="str">
        <x:f>IF(OR(B492="Sell Cash-Secured Put",B492="Sell Covered Call"),D492*100*E492,"")</x:f>
      </x:c>
      <x:c r="W492" s="12" t="str">
        <x:f>IF(AND(B492="Sell Cash-Secured Put",P492="Open"),C492*100*E492,"")</x:f>
      </x:c>
      <x:c r="X492" s="14" t="str">
        <x:f>IF(AND(B492="Sell Cash-Secured Put",M492&lt;&gt;""),(M492-C492)/M492,"")</x:f>
      </x:c>
      <x:c r="Y492" s="12" t="str">
        <x:f>IF(B492="Sell Cash-Secured Put",C492-D492,IF(B492="Sell Covered Call",C492+D492,""))</x:f>
      </x:c>
      <x:c r="Z492" s="12" t="str">
        <x:f>IF(OR(P492&lt;&gt;"Open",O492=""),"",IF(B492="Sell Cash-Secured Put",MAX(C492-O492,0)*100*E492,IF(B492="Sell Covered Call",MAX(O492-C492,0)*100*E492,"")))</x:f>
      </x:c>
      <x:c r="AA492" s="12" t="str">
        <x:f>IF(P492&lt;&gt;"Open","",IF(OR(B492="Sell Cash-Secured Put",B492="Sell Covered Call"),V492-Z492-J492-K492,""))</x:f>
      </x:c>
      <x:c r="AB492" s="12" t="n">
        <x:f>IF(P492="Buy to Close",(D492-R492)*100*E492-J492-K492,IF(OR(P492="Assigned",P492="Expired Worthless",P492="Called Away"),V492-J492-K492,0))</x:f>
        <x:v>0</x:v>
      </x:c>
      <x:c r="AC492" s="12" t="str">
        <x:f>IF(AND(P492="Assigned",OR(AD492="",AD492="Holding"),O492&lt;&gt;""),(O492-C492)*100*E492,IF(AND(B492="Own Shares",P492="Open",O492&lt;&gt;""),(O492-G492)*F492,""))</x:f>
      </x:c>
      <x:c r="AD492" s="11" t="n"/>
      <x:c r="AE492" s="11" t="str">
        <x:f>IF(AND(P492="Assigned",OR(AD492="",AD492="Holding")),E492*100,IF(AND(B492="Own Shares",P492="Open"),F492,""))</x:f>
      </x:c>
      <x:c r="AF492" s="12" t="str">
        <x:f>IF(AND(P492="Assigned",OR(AD492="",AD492="Holding")),C492,IF(AND(B492="Own Shares",P492="Open"),G492,""))</x:f>
      </x:c>
      <x:c r="AG492" s="12" t="str">
        <x:f>IF(AND(B492="Own Shares",P492="Sold",S492&lt;&gt;""),(S492-G492)*F492-J492-K492,IF(AND(P492="Assigned",AD492="Sold",S492&lt;&gt;""),(S492-C492)*E492*100,""))</x:f>
      </x:c>
    </x:row>
    <x:row r="493">
      <x:c r="A493" s="11" t="n"/>
      <x:c r="B493" s="11" t="n"/>
      <x:c r="C493" s="12" t="n"/>
      <x:c r="D493" s="12" t="n"/>
      <x:c r="E493" s="11" t="n"/>
      <x:c r="F493" s="11" t="n"/>
      <x:c r="G493" s="12" t="n"/>
      <x:c r="H493" s="13" t="n"/>
      <x:c r="I493" s="13" t="n"/>
      <x:c r="J493" s="12" t="n"/>
      <x:c r="K493" s="12" t="n"/>
      <x:c r="L493" s="11" t="n"/>
      <x:c r="M493" s="12" t="n"/>
      <x:c r="N493" s="11" t="n"/>
      <x:c r="O493" s="12" t="n"/>
      <x:c r="P493" s="11" t="n"/>
      <x:c r="Q493" s="13" t="n"/>
      <x:c r="R493" s="12" t="n"/>
      <x:c r="S493" s="12" t="n"/>
      <x:c r="T493" s="11" t="n"/>
      <x:c r="U493" s="11" t="n"/>
      <x:c r="V493" s="12" t="str">
        <x:f>IF(OR(B493="Sell Cash-Secured Put",B493="Sell Covered Call"),D493*100*E493,"")</x:f>
      </x:c>
      <x:c r="W493" s="12" t="str">
        <x:f>IF(AND(B493="Sell Cash-Secured Put",P493="Open"),C493*100*E493,"")</x:f>
      </x:c>
      <x:c r="X493" s="14" t="str">
        <x:f>IF(AND(B493="Sell Cash-Secured Put",M493&lt;&gt;""),(M493-C493)/M493,"")</x:f>
      </x:c>
      <x:c r="Y493" s="12" t="str">
        <x:f>IF(B493="Sell Cash-Secured Put",C493-D493,IF(B493="Sell Covered Call",C493+D493,""))</x:f>
      </x:c>
      <x:c r="Z493" s="12" t="str">
        <x:f>IF(OR(P493&lt;&gt;"Open",O493=""),"",IF(B493="Sell Cash-Secured Put",MAX(C493-O493,0)*100*E493,IF(B493="Sell Covered Call",MAX(O493-C493,0)*100*E493,"")))</x:f>
      </x:c>
      <x:c r="AA493" s="12" t="str">
        <x:f>IF(P493&lt;&gt;"Open","",IF(OR(B493="Sell Cash-Secured Put",B493="Sell Covered Call"),V493-Z493-J493-K493,""))</x:f>
      </x:c>
      <x:c r="AB493" s="12" t="n">
        <x:f>IF(P493="Buy to Close",(D493-R493)*100*E493-J493-K493,IF(OR(P493="Assigned",P493="Expired Worthless",P493="Called Away"),V493-J493-K493,0))</x:f>
        <x:v>0</x:v>
      </x:c>
      <x:c r="AC493" s="12" t="str">
        <x:f>IF(AND(P493="Assigned",OR(AD493="",AD493="Holding"),O493&lt;&gt;""),(O493-C493)*100*E493,IF(AND(B493="Own Shares",P493="Open",O493&lt;&gt;""),(O493-G493)*F493,""))</x:f>
      </x:c>
      <x:c r="AD493" s="11" t="n"/>
      <x:c r="AE493" s="11" t="str">
        <x:f>IF(AND(P493="Assigned",OR(AD493="",AD493="Holding")),E493*100,IF(AND(B493="Own Shares",P493="Open"),F493,""))</x:f>
      </x:c>
      <x:c r="AF493" s="12" t="str">
        <x:f>IF(AND(P493="Assigned",OR(AD493="",AD493="Holding")),C493,IF(AND(B493="Own Shares",P493="Open"),G493,""))</x:f>
      </x:c>
      <x:c r="AG493" s="12" t="str">
        <x:f>IF(AND(B493="Own Shares",P493="Sold",S493&lt;&gt;""),(S493-G493)*F493-J493-K493,IF(AND(P493="Assigned",AD493="Sold",S493&lt;&gt;""),(S493-C493)*E493*100,""))</x:f>
      </x:c>
    </x:row>
    <x:row r="494">
      <x:c r="A494" s="11" t="n"/>
      <x:c r="B494" s="11" t="n"/>
      <x:c r="C494" s="12" t="n"/>
      <x:c r="D494" s="12" t="n"/>
      <x:c r="E494" s="11" t="n"/>
      <x:c r="F494" s="11" t="n"/>
      <x:c r="G494" s="12" t="n"/>
      <x:c r="H494" s="13" t="n"/>
      <x:c r="I494" s="13" t="n"/>
      <x:c r="J494" s="12" t="n"/>
      <x:c r="K494" s="12" t="n"/>
      <x:c r="L494" s="11" t="n"/>
      <x:c r="M494" s="12" t="n"/>
      <x:c r="N494" s="11" t="n"/>
      <x:c r="O494" s="12" t="n"/>
      <x:c r="P494" s="11" t="n"/>
      <x:c r="Q494" s="13" t="n"/>
      <x:c r="R494" s="12" t="n"/>
      <x:c r="S494" s="12" t="n"/>
      <x:c r="T494" s="11" t="n"/>
      <x:c r="U494" s="11" t="n"/>
      <x:c r="V494" s="12" t="str">
        <x:f>IF(OR(B494="Sell Cash-Secured Put",B494="Sell Covered Call"),D494*100*E494,"")</x:f>
      </x:c>
      <x:c r="W494" s="12" t="str">
        <x:f>IF(AND(B494="Sell Cash-Secured Put",P494="Open"),C494*100*E494,"")</x:f>
      </x:c>
      <x:c r="X494" s="14" t="str">
        <x:f>IF(AND(B494="Sell Cash-Secured Put",M494&lt;&gt;""),(M494-C494)/M494,"")</x:f>
      </x:c>
      <x:c r="Y494" s="12" t="str">
        <x:f>IF(B494="Sell Cash-Secured Put",C494-D494,IF(B494="Sell Covered Call",C494+D494,""))</x:f>
      </x:c>
      <x:c r="Z494" s="12" t="str">
        <x:f>IF(OR(P494&lt;&gt;"Open",O494=""),"",IF(B494="Sell Cash-Secured Put",MAX(C494-O494,0)*100*E494,IF(B494="Sell Covered Call",MAX(O494-C494,0)*100*E494,"")))</x:f>
      </x:c>
      <x:c r="AA494" s="12" t="str">
        <x:f>IF(P494&lt;&gt;"Open","",IF(OR(B494="Sell Cash-Secured Put",B494="Sell Covered Call"),V494-Z494-J494-K494,""))</x:f>
      </x:c>
      <x:c r="AB494" s="12" t="n">
        <x:f>IF(P494="Buy to Close",(D494-R494)*100*E494-J494-K494,IF(OR(P494="Assigned",P494="Expired Worthless",P494="Called Away"),V494-J494-K494,0))</x:f>
        <x:v>0</x:v>
      </x:c>
      <x:c r="AC494" s="12" t="str">
        <x:f>IF(AND(P494="Assigned",OR(AD494="",AD494="Holding"),O494&lt;&gt;""),(O494-C494)*100*E494,IF(AND(B494="Own Shares",P494="Open",O494&lt;&gt;""),(O494-G494)*F494,""))</x:f>
      </x:c>
      <x:c r="AD494" s="11" t="n"/>
      <x:c r="AE494" s="11" t="str">
        <x:f>IF(AND(P494="Assigned",OR(AD494="",AD494="Holding")),E494*100,IF(AND(B494="Own Shares",P494="Open"),F494,""))</x:f>
      </x:c>
      <x:c r="AF494" s="12" t="str">
        <x:f>IF(AND(P494="Assigned",OR(AD494="",AD494="Holding")),C494,IF(AND(B494="Own Shares",P494="Open"),G494,""))</x:f>
      </x:c>
      <x:c r="AG494" s="12" t="str">
        <x:f>IF(AND(B494="Own Shares",P494="Sold",S494&lt;&gt;""),(S494-G494)*F494-J494-K494,IF(AND(P494="Assigned",AD494="Sold",S494&lt;&gt;""),(S494-C494)*E494*100,""))</x:f>
      </x:c>
    </x:row>
    <x:row r="495">
      <x:c r="A495" s="11" t="n"/>
      <x:c r="B495" s="11" t="n"/>
      <x:c r="C495" s="12" t="n"/>
      <x:c r="D495" s="12" t="n"/>
      <x:c r="E495" s="11" t="n"/>
      <x:c r="F495" s="11" t="n"/>
      <x:c r="G495" s="12" t="n"/>
      <x:c r="H495" s="13" t="n"/>
      <x:c r="I495" s="13" t="n"/>
      <x:c r="J495" s="12" t="n"/>
      <x:c r="K495" s="12" t="n"/>
      <x:c r="L495" s="11" t="n"/>
      <x:c r="M495" s="12" t="n"/>
      <x:c r="N495" s="11" t="n"/>
      <x:c r="O495" s="12" t="n"/>
      <x:c r="P495" s="11" t="n"/>
      <x:c r="Q495" s="13" t="n"/>
      <x:c r="R495" s="12" t="n"/>
      <x:c r="S495" s="12" t="n"/>
      <x:c r="T495" s="11" t="n"/>
      <x:c r="U495" s="11" t="n"/>
      <x:c r="V495" s="12" t="str">
        <x:f>IF(OR(B495="Sell Cash-Secured Put",B495="Sell Covered Call"),D495*100*E495,"")</x:f>
      </x:c>
      <x:c r="W495" s="12" t="str">
        <x:f>IF(AND(B495="Sell Cash-Secured Put",P495="Open"),C495*100*E495,"")</x:f>
      </x:c>
      <x:c r="X495" s="14" t="str">
        <x:f>IF(AND(B495="Sell Cash-Secured Put",M495&lt;&gt;""),(M495-C495)/M495,"")</x:f>
      </x:c>
      <x:c r="Y495" s="12" t="str">
        <x:f>IF(B495="Sell Cash-Secured Put",C495-D495,IF(B495="Sell Covered Call",C495+D495,""))</x:f>
      </x:c>
      <x:c r="Z495" s="12" t="str">
        <x:f>IF(OR(P495&lt;&gt;"Open",O495=""),"",IF(B495="Sell Cash-Secured Put",MAX(C495-O495,0)*100*E495,IF(B495="Sell Covered Call",MAX(O495-C495,0)*100*E495,"")))</x:f>
      </x:c>
      <x:c r="AA495" s="12" t="str">
        <x:f>IF(P495&lt;&gt;"Open","",IF(OR(B495="Sell Cash-Secured Put",B495="Sell Covered Call"),V495-Z495-J495-K495,""))</x:f>
      </x:c>
      <x:c r="AB495" s="12" t="n">
        <x:f>IF(P495="Buy to Close",(D495-R495)*100*E495-J495-K495,IF(OR(P495="Assigned",P495="Expired Worthless",P495="Called Away"),V495-J495-K495,0))</x:f>
        <x:v>0</x:v>
      </x:c>
      <x:c r="AC495" s="12" t="str">
        <x:f>IF(AND(P495="Assigned",OR(AD495="",AD495="Holding"),O495&lt;&gt;""),(O495-C495)*100*E495,IF(AND(B495="Own Shares",P495="Open",O495&lt;&gt;""),(O495-G495)*F495,""))</x:f>
      </x:c>
      <x:c r="AD495" s="11" t="n"/>
      <x:c r="AE495" s="11" t="str">
        <x:f>IF(AND(P495="Assigned",OR(AD495="",AD495="Holding")),E495*100,IF(AND(B495="Own Shares",P495="Open"),F495,""))</x:f>
      </x:c>
      <x:c r="AF495" s="12" t="str">
        <x:f>IF(AND(P495="Assigned",OR(AD495="",AD495="Holding")),C495,IF(AND(B495="Own Shares",P495="Open"),G495,""))</x:f>
      </x:c>
      <x:c r="AG495" s="12" t="str">
        <x:f>IF(AND(B495="Own Shares",P495="Sold",S495&lt;&gt;""),(S495-G495)*F495-J495-K495,IF(AND(P495="Assigned",AD495="Sold",S495&lt;&gt;""),(S495-C495)*E495*100,""))</x:f>
      </x:c>
    </x:row>
    <x:row r="496">
      <x:c r="A496" s="11" t="n"/>
      <x:c r="B496" s="11" t="n"/>
      <x:c r="C496" s="12" t="n"/>
      <x:c r="D496" s="12" t="n"/>
      <x:c r="E496" s="11" t="n"/>
      <x:c r="F496" s="11" t="n"/>
      <x:c r="G496" s="12" t="n"/>
      <x:c r="H496" s="13" t="n"/>
      <x:c r="I496" s="13" t="n"/>
      <x:c r="J496" s="12" t="n"/>
      <x:c r="K496" s="12" t="n"/>
      <x:c r="L496" s="11" t="n"/>
      <x:c r="M496" s="12" t="n"/>
      <x:c r="N496" s="11" t="n"/>
      <x:c r="O496" s="12" t="n"/>
      <x:c r="P496" s="11" t="n"/>
      <x:c r="Q496" s="13" t="n"/>
      <x:c r="R496" s="12" t="n"/>
      <x:c r="S496" s="12" t="n"/>
      <x:c r="T496" s="11" t="n"/>
      <x:c r="U496" s="11" t="n"/>
      <x:c r="V496" s="12" t="str">
        <x:f>IF(OR(B496="Sell Cash-Secured Put",B496="Sell Covered Call"),D496*100*E496,"")</x:f>
      </x:c>
      <x:c r="W496" s="12" t="str">
        <x:f>IF(AND(B496="Sell Cash-Secured Put",P496="Open"),C496*100*E496,"")</x:f>
      </x:c>
      <x:c r="X496" s="14" t="str">
        <x:f>IF(AND(B496="Sell Cash-Secured Put",M496&lt;&gt;""),(M496-C496)/M496,"")</x:f>
      </x:c>
      <x:c r="Y496" s="12" t="str">
        <x:f>IF(B496="Sell Cash-Secured Put",C496-D496,IF(B496="Sell Covered Call",C496+D496,""))</x:f>
      </x:c>
      <x:c r="Z496" s="12" t="str">
        <x:f>IF(OR(P496&lt;&gt;"Open",O496=""),"",IF(B496="Sell Cash-Secured Put",MAX(C496-O496,0)*100*E496,IF(B496="Sell Covered Call",MAX(O496-C496,0)*100*E496,"")))</x:f>
      </x:c>
      <x:c r="AA496" s="12" t="str">
        <x:f>IF(P496&lt;&gt;"Open","",IF(OR(B496="Sell Cash-Secured Put",B496="Sell Covered Call"),V496-Z496-J496-K496,""))</x:f>
      </x:c>
      <x:c r="AB496" s="12" t="n">
        <x:f>IF(P496="Buy to Close",(D496-R496)*100*E496-J496-K496,IF(OR(P496="Assigned",P496="Expired Worthless",P496="Called Away"),V496-J496-K496,0))</x:f>
        <x:v>0</x:v>
      </x:c>
      <x:c r="AC496" s="12" t="str">
        <x:f>IF(AND(P496="Assigned",OR(AD496="",AD496="Holding"),O496&lt;&gt;""),(O496-C496)*100*E496,IF(AND(B496="Own Shares",P496="Open",O496&lt;&gt;""),(O496-G496)*F496,""))</x:f>
      </x:c>
      <x:c r="AD496" s="11" t="n"/>
      <x:c r="AE496" s="11" t="str">
        <x:f>IF(AND(P496="Assigned",OR(AD496="",AD496="Holding")),E496*100,IF(AND(B496="Own Shares",P496="Open"),F496,""))</x:f>
      </x:c>
      <x:c r="AF496" s="12" t="str">
        <x:f>IF(AND(P496="Assigned",OR(AD496="",AD496="Holding")),C496,IF(AND(B496="Own Shares",P496="Open"),G496,""))</x:f>
      </x:c>
      <x:c r="AG496" s="12" t="str">
        <x:f>IF(AND(B496="Own Shares",P496="Sold",S496&lt;&gt;""),(S496-G496)*F496-J496-K496,IF(AND(P496="Assigned",AD496="Sold",S496&lt;&gt;""),(S496-C496)*E496*100,""))</x:f>
      </x:c>
    </x:row>
    <x:row r="497">
      <x:c r="A497" s="11" t="n"/>
      <x:c r="B497" s="11" t="n"/>
      <x:c r="C497" s="12" t="n"/>
      <x:c r="D497" s="12" t="n"/>
      <x:c r="E497" s="11" t="n"/>
      <x:c r="F497" s="11" t="n"/>
      <x:c r="G497" s="12" t="n"/>
      <x:c r="H497" s="13" t="n"/>
      <x:c r="I497" s="13" t="n"/>
      <x:c r="J497" s="12" t="n"/>
      <x:c r="K497" s="12" t="n"/>
      <x:c r="L497" s="11" t="n"/>
      <x:c r="M497" s="12" t="n"/>
      <x:c r="N497" s="11" t="n"/>
      <x:c r="O497" s="12" t="n"/>
      <x:c r="P497" s="11" t="n"/>
      <x:c r="Q497" s="13" t="n"/>
      <x:c r="R497" s="12" t="n"/>
      <x:c r="S497" s="12" t="n"/>
      <x:c r="T497" s="11" t="n"/>
      <x:c r="U497" s="11" t="n"/>
      <x:c r="V497" s="12" t="str">
        <x:f>IF(OR(B497="Sell Cash-Secured Put",B497="Sell Covered Call"),D497*100*E497,"")</x:f>
      </x:c>
      <x:c r="W497" s="12" t="str">
        <x:f>IF(AND(B497="Sell Cash-Secured Put",P497="Open"),C497*100*E497,"")</x:f>
      </x:c>
      <x:c r="X497" s="14" t="str">
        <x:f>IF(AND(B497="Sell Cash-Secured Put",M497&lt;&gt;""),(M497-C497)/M497,"")</x:f>
      </x:c>
      <x:c r="Y497" s="12" t="str">
        <x:f>IF(B497="Sell Cash-Secured Put",C497-D497,IF(B497="Sell Covered Call",C497+D497,""))</x:f>
      </x:c>
      <x:c r="Z497" s="12" t="str">
        <x:f>IF(OR(P497&lt;&gt;"Open",O497=""),"",IF(B497="Sell Cash-Secured Put",MAX(C497-O497,0)*100*E497,IF(B497="Sell Covered Call",MAX(O497-C497,0)*100*E497,"")))</x:f>
      </x:c>
      <x:c r="AA497" s="12" t="str">
        <x:f>IF(P497&lt;&gt;"Open","",IF(OR(B497="Sell Cash-Secured Put",B497="Sell Covered Call"),V497-Z497-J497-K497,""))</x:f>
      </x:c>
      <x:c r="AB497" s="12" t="n">
        <x:f>IF(P497="Buy to Close",(D497-R497)*100*E497-J497-K497,IF(OR(P497="Assigned",P497="Expired Worthless",P497="Called Away"),V497-J497-K497,0))</x:f>
        <x:v>0</x:v>
      </x:c>
      <x:c r="AC497" s="12" t="str">
        <x:f>IF(AND(P497="Assigned",OR(AD497="",AD497="Holding"),O497&lt;&gt;""),(O497-C497)*100*E497,IF(AND(B497="Own Shares",P497="Open",O497&lt;&gt;""),(O497-G497)*F497,""))</x:f>
      </x:c>
      <x:c r="AD497" s="11" t="n"/>
      <x:c r="AE497" s="11" t="str">
        <x:f>IF(AND(P497="Assigned",OR(AD497="",AD497="Holding")),E497*100,IF(AND(B497="Own Shares",P497="Open"),F497,""))</x:f>
      </x:c>
      <x:c r="AF497" s="12" t="str">
        <x:f>IF(AND(P497="Assigned",OR(AD497="",AD497="Holding")),C497,IF(AND(B497="Own Shares",P497="Open"),G497,""))</x:f>
      </x:c>
      <x:c r="AG497" s="12" t="str">
        <x:f>IF(AND(B497="Own Shares",P497="Sold",S497&lt;&gt;""),(S497-G497)*F497-J497-K497,IF(AND(P497="Assigned",AD497="Sold",S497&lt;&gt;""),(S497-C497)*E497*100,""))</x:f>
      </x:c>
    </x:row>
    <x:row r="498">
      <x:c r="A498" s="11" t="n"/>
      <x:c r="B498" s="11" t="n"/>
      <x:c r="C498" s="12" t="n"/>
      <x:c r="D498" s="12" t="n"/>
      <x:c r="E498" s="11" t="n"/>
      <x:c r="F498" s="11" t="n"/>
      <x:c r="G498" s="12" t="n"/>
      <x:c r="H498" s="13" t="n"/>
      <x:c r="I498" s="13" t="n"/>
      <x:c r="J498" s="12" t="n"/>
      <x:c r="K498" s="12" t="n"/>
      <x:c r="L498" s="11" t="n"/>
      <x:c r="M498" s="12" t="n"/>
      <x:c r="N498" s="11" t="n"/>
      <x:c r="O498" s="12" t="n"/>
      <x:c r="P498" s="11" t="n"/>
      <x:c r="Q498" s="13" t="n"/>
      <x:c r="R498" s="12" t="n"/>
      <x:c r="S498" s="12" t="n"/>
      <x:c r="T498" s="11" t="n"/>
      <x:c r="U498" s="11" t="n"/>
      <x:c r="V498" s="12" t="str">
        <x:f>IF(OR(B498="Sell Cash-Secured Put",B498="Sell Covered Call"),D498*100*E498,"")</x:f>
      </x:c>
      <x:c r="W498" s="12" t="str">
        <x:f>IF(AND(B498="Sell Cash-Secured Put",P498="Open"),C498*100*E498,"")</x:f>
      </x:c>
      <x:c r="X498" s="14" t="str">
        <x:f>IF(AND(B498="Sell Cash-Secured Put",M498&lt;&gt;""),(M498-C498)/M498,"")</x:f>
      </x:c>
      <x:c r="Y498" s="12" t="str">
        <x:f>IF(B498="Sell Cash-Secured Put",C498-D498,IF(B498="Sell Covered Call",C498+D498,""))</x:f>
      </x:c>
      <x:c r="Z498" s="12" t="str">
        <x:f>IF(OR(P498&lt;&gt;"Open",O498=""),"",IF(B498="Sell Cash-Secured Put",MAX(C498-O498,0)*100*E498,IF(B498="Sell Covered Call",MAX(O498-C498,0)*100*E498,"")))</x:f>
      </x:c>
      <x:c r="AA498" s="12" t="str">
        <x:f>IF(P498&lt;&gt;"Open","",IF(OR(B498="Sell Cash-Secured Put",B498="Sell Covered Call"),V498-Z498-J498-K498,""))</x:f>
      </x:c>
      <x:c r="AB498" s="12" t="n">
        <x:f>IF(P498="Buy to Close",(D498-R498)*100*E498-J498-K498,IF(OR(P498="Assigned",P498="Expired Worthless",P498="Called Away"),V498-J498-K498,0))</x:f>
        <x:v>0</x:v>
      </x:c>
      <x:c r="AC498" s="12" t="str">
        <x:f>IF(AND(P498="Assigned",OR(AD498="",AD498="Holding"),O498&lt;&gt;""),(O498-C498)*100*E498,IF(AND(B498="Own Shares",P498="Open",O498&lt;&gt;""),(O498-G498)*F498,""))</x:f>
      </x:c>
      <x:c r="AD498" s="11" t="n"/>
      <x:c r="AE498" s="11" t="str">
        <x:f>IF(AND(P498="Assigned",OR(AD498="",AD498="Holding")),E498*100,IF(AND(B498="Own Shares",P498="Open"),F498,""))</x:f>
      </x:c>
      <x:c r="AF498" s="12" t="str">
        <x:f>IF(AND(P498="Assigned",OR(AD498="",AD498="Holding")),C498,IF(AND(B498="Own Shares",P498="Open"),G498,""))</x:f>
      </x:c>
      <x:c r="AG498" s="12" t="str">
        <x:f>IF(AND(B498="Own Shares",P498="Sold",S498&lt;&gt;""),(S498-G498)*F498-J498-K498,IF(AND(P498="Assigned",AD498="Sold",S498&lt;&gt;""),(S498-C498)*E498*100,""))</x:f>
      </x:c>
    </x:row>
    <x:row r="499">
      <x:c r="A499" s="11" t="n"/>
      <x:c r="B499" s="11" t="n"/>
      <x:c r="C499" s="12" t="n"/>
      <x:c r="D499" s="12" t="n"/>
      <x:c r="E499" s="11" t="n"/>
      <x:c r="F499" s="11" t="n"/>
      <x:c r="G499" s="12" t="n"/>
      <x:c r="H499" s="13" t="n"/>
      <x:c r="I499" s="13" t="n"/>
      <x:c r="J499" s="12" t="n"/>
      <x:c r="K499" s="12" t="n"/>
      <x:c r="L499" s="11" t="n"/>
      <x:c r="M499" s="12" t="n"/>
      <x:c r="N499" s="11" t="n"/>
      <x:c r="O499" s="12" t="n"/>
      <x:c r="P499" s="11" t="n"/>
      <x:c r="Q499" s="13" t="n"/>
      <x:c r="R499" s="12" t="n"/>
      <x:c r="S499" s="12" t="n"/>
      <x:c r="T499" s="11" t="n"/>
      <x:c r="U499" s="11" t="n"/>
      <x:c r="V499" s="12" t="str">
        <x:f>IF(OR(B499="Sell Cash-Secured Put",B499="Sell Covered Call"),D499*100*E499,"")</x:f>
      </x:c>
      <x:c r="W499" s="12" t="str">
        <x:f>IF(AND(B499="Sell Cash-Secured Put",P499="Open"),C499*100*E499,"")</x:f>
      </x:c>
      <x:c r="X499" s="14" t="str">
        <x:f>IF(AND(B499="Sell Cash-Secured Put",M499&lt;&gt;""),(M499-C499)/M499,"")</x:f>
      </x:c>
      <x:c r="Y499" s="12" t="str">
        <x:f>IF(B499="Sell Cash-Secured Put",C499-D499,IF(B499="Sell Covered Call",C499+D499,""))</x:f>
      </x:c>
      <x:c r="Z499" s="12" t="str">
        <x:f>IF(OR(P499&lt;&gt;"Open",O499=""),"",IF(B499="Sell Cash-Secured Put",MAX(C499-O499,0)*100*E499,IF(B499="Sell Covered Call",MAX(O499-C499,0)*100*E499,"")))</x:f>
      </x:c>
      <x:c r="AA499" s="12" t="str">
        <x:f>IF(P499&lt;&gt;"Open","",IF(OR(B499="Sell Cash-Secured Put",B499="Sell Covered Call"),V499-Z499-J499-K499,""))</x:f>
      </x:c>
      <x:c r="AB499" s="12" t="n">
        <x:f>IF(P499="Buy to Close",(D499-R499)*100*E499-J499-K499,IF(OR(P499="Assigned",P499="Expired Worthless",P499="Called Away"),V499-J499-K499,0))</x:f>
        <x:v>0</x:v>
      </x:c>
      <x:c r="AC499" s="12" t="str">
        <x:f>IF(AND(P499="Assigned",OR(AD499="",AD499="Holding"),O499&lt;&gt;""),(O499-C499)*100*E499,IF(AND(B499="Own Shares",P499="Open",O499&lt;&gt;""),(O499-G499)*F499,""))</x:f>
      </x:c>
      <x:c r="AD499" s="11" t="n"/>
      <x:c r="AE499" s="11" t="str">
        <x:f>IF(AND(P499="Assigned",OR(AD499="",AD499="Holding")),E499*100,IF(AND(B499="Own Shares",P499="Open"),F499,""))</x:f>
      </x:c>
      <x:c r="AF499" s="12" t="str">
        <x:f>IF(AND(P499="Assigned",OR(AD499="",AD499="Holding")),C499,IF(AND(B499="Own Shares",P499="Open"),G499,""))</x:f>
      </x:c>
      <x:c r="AG499" s="12" t="str">
        <x:f>IF(AND(B499="Own Shares",P499="Sold",S499&lt;&gt;""),(S499-G499)*F499-J499-K499,IF(AND(P499="Assigned",AD499="Sold",S499&lt;&gt;""),(S499-C499)*E499*100,""))</x:f>
      </x:c>
    </x:row>
    <x:row r="500">
      <x:c r="A500" s="11" t="n"/>
      <x:c r="B500" s="11" t="n"/>
      <x:c r="C500" s="12" t="n"/>
      <x:c r="D500" s="12" t="n"/>
      <x:c r="E500" s="11" t="n"/>
      <x:c r="F500" s="11" t="n"/>
      <x:c r="G500" s="12" t="n"/>
      <x:c r="H500" s="13" t="n"/>
      <x:c r="I500" s="13" t="n"/>
      <x:c r="J500" s="12" t="n"/>
      <x:c r="K500" s="12" t="n"/>
      <x:c r="L500" s="11" t="n"/>
      <x:c r="M500" s="12" t="n"/>
      <x:c r="N500" s="11" t="n"/>
      <x:c r="O500" s="12" t="n"/>
      <x:c r="P500" s="11" t="n"/>
      <x:c r="Q500" s="13" t="n"/>
      <x:c r="R500" s="12" t="n"/>
      <x:c r="S500" s="12" t="n"/>
      <x:c r="T500" s="11" t="n"/>
      <x:c r="U500" s="11" t="n"/>
      <x:c r="V500" s="12" t="str">
        <x:f>IF(OR(B500="Sell Cash-Secured Put",B500="Sell Covered Call"),D500*100*E500,"")</x:f>
      </x:c>
      <x:c r="W500" s="12" t="str">
        <x:f>IF(AND(B500="Sell Cash-Secured Put",P500="Open"),C500*100*E500,"")</x:f>
      </x:c>
      <x:c r="X500" s="14" t="str">
        <x:f>IF(AND(B500="Sell Cash-Secured Put",M500&lt;&gt;""),(M500-C500)/M500,"")</x:f>
      </x:c>
      <x:c r="Y500" s="12" t="str">
        <x:f>IF(B500="Sell Cash-Secured Put",C500-D500,IF(B500="Sell Covered Call",C500+D500,""))</x:f>
      </x:c>
      <x:c r="Z500" s="12" t="str">
        <x:f>IF(OR(P500&lt;&gt;"Open",O500=""),"",IF(B500="Sell Cash-Secured Put",MAX(C500-O500,0)*100*E500,IF(B500="Sell Covered Call",MAX(O500-C500,0)*100*E500,"")))</x:f>
      </x:c>
      <x:c r="AA500" s="12" t="str">
        <x:f>IF(P500&lt;&gt;"Open","",IF(OR(B500="Sell Cash-Secured Put",B500="Sell Covered Call"),V500-Z500-J500-K500,""))</x:f>
      </x:c>
      <x:c r="AB500" s="12" t="n">
        <x:f>IF(P500="Buy to Close",(D500-R500)*100*E500-J500-K500,IF(OR(P500="Assigned",P500="Expired Worthless",P500="Called Away"),V500-J500-K500,0))</x:f>
        <x:v>0</x:v>
      </x:c>
      <x:c r="AC500" s="12" t="str">
        <x:f>IF(AND(P500="Assigned",OR(AD500="",AD500="Holding"),O500&lt;&gt;""),(O500-C500)*100*E500,IF(AND(B500="Own Shares",P500="Open",O500&lt;&gt;""),(O500-G500)*F500,""))</x:f>
      </x:c>
      <x:c r="AD500" s="11" t="n"/>
      <x:c r="AE500" s="11" t="str">
        <x:f>IF(AND(P500="Assigned",OR(AD500="",AD500="Holding")),E500*100,IF(AND(B500="Own Shares",P500="Open"),F500,""))</x:f>
      </x:c>
      <x:c r="AF500" s="12" t="str">
        <x:f>IF(AND(P500="Assigned",OR(AD500="",AD500="Holding")),C500,IF(AND(B500="Own Shares",P500="Open"),G500,""))</x:f>
      </x:c>
      <x:c r="AG500" s="12" t="str">
        <x:f>IF(AND(B500="Own Shares",P500="Sold",S500&lt;&gt;""),(S500-G500)*F500-J500-K500,IF(AND(P500="Assigned",AD500="Sold",S500&lt;&gt;""),(S500-C500)*E500*100,""))</x:f>
      </x:c>
    </x:row>
    <x:row r="501">
      <x:c r="A501" s="11" t="n"/>
      <x:c r="B501" s="11" t="n"/>
      <x:c r="C501" s="12" t="n"/>
      <x:c r="D501" s="12" t="n"/>
      <x:c r="E501" s="11" t="n"/>
      <x:c r="F501" s="11" t="n"/>
      <x:c r="G501" s="12" t="n"/>
      <x:c r="H501" s="13" t="n"/>
      <x:c r="I501" s="13" t="n"/>
      <x:c r="J501" s="12" t="n"/>
      <x:c r="K501" s="12" t="n"/>
      <x:c r="L501" s="11" t="n"/>
      <x:c r="M501" s="12" t="n"/>
      <x:c r="N501" s="11" t="n"/>
      <x:c r="O501" s="12" t="n"/>
      <x:c r="P501" s="11" t="n"/>
      <x:c r="Q501" s="13" t="n"/>
      <x:c r="R501" s="12" t="n"/>
      <x:c r="S501" s="12" t="n"/>
      <x:c r="T501" s="11" t="n"/>
      <x:c r="U501" s="11" t="n"/>
      <x:c r="V501" s="12" t="str">
        <x:f>IF(OR(B501="Sell Cash-Secured Put",B501="Sell Covered Call"),D501*100*E501,"")</x:f>
      </x:c>
      <x:c r="W501" s="12" t="str">
        <x:f>IF(AND(B501="Sell Cash-Secured Put",P501="Open"),C501*100*E501,"")</x:f>
      </x:c>
      <x:c r="X501" s="14" t="str">
        <x:f>IF(AND(B501="Sell Cash-Secured Put",M501&lt;&gt;""),(M501-C501)/M501,"")</x:f>
      </x:c>
      <x:c r="Y501" s="12" t="str">
        <x:f>IF(B501="Sell Cash-Secured Put",C501-D501,IF(B501="Sell Covered Call",C501+D501,""))</x:f>
      </x:c>
      <x:c r="Z501" s="12" t="str">
        <x:f>IF(OR(P501&lt;&gt;"Open",O501=""),"",IF(B501="Sell Cash-Secured Put",MAX(C501-O501,0)*100*E501,IF(B501="Sell Covered Call",MAX(O501-C501,0)*100*E501,"")))</x:f>
      </x:c>
      <x:c r="AA501" s="12" t="str">
        <x:f>IF(P501&lt;&gt;"Open","",IF(OR(B501="Sell Cash-Secured Put",B501="Sell Covered Call"),V501-Z501-J501-K501,""))</x:f>
      </x:c>
      <x:c r="AB501" s="12" t="n">
        <x:f>IF(P501="Buy to Close",(D501-R501)*100*E501-J501-K501,IF(OR(P501="Assigned",P501="Expired Worthless",P501="Called Away"),V501-J501-K501,0))</x:f>
        <x:v>0</x:v>
      </x:c>
      <x:c r="AC501" s="12" t="str">
        <x:f>IF(AND(P501="Assigned",OR(AD501="",AD501="Holding"),O501&lt;&gt;""),(O501-C501)*100*E501,IF(AND(B501="Own Shares",P501="Open",O501&lt;&gt;""),(O501-G501)*F501,""))</x:f>
      </x:c>
      <x:c r="AD501" s="11" t="n"/>
      <x:c r="AE501" s="11" t="str">
        <x:f>IF(AND(P501="Assigned",OR(AD501="",AD501="Holding")),E501*100,IF(AND(B501="Own Shares",P501="Open"),F501,""))</x:f>
      </x:c>
      <x:c r="AF501" s="12" t="str">
        <x:f>IF(AND(P501="Assigned",OR(AD501="",AD501="Holding")),C501,IF(AND(B501="Own Shares",P501="Open"),G501,""))</x:f>
      </x:c>
      <x:c r="AG501" s="12" t="str">
        <x:f>IF(AND(B501="Own Shares",P501="Sold",S501&lt;&gt;""),(S501-G501)*F501-J501-K501,IF(AND(P501="Assigned",AD501="Sold",S501&lt;&gt;""),(S501-C501)*E501*100,""))</x:f>
      </x:c>
    </x:row>
    <x:row r="502">
      <x:c r="A502" s="11" t="n"/>
      <x:c r="B502" s="11" t="n"/>
      <x:c r="C502" s="12" t="n"/>
      <x:c r="D502" s="12" t="n"/>
      <x:c r="E502" s="11" t="n"/>
      <x:c r="F502" s="11" t="n"/>
      <x:c r="G502" s="12" t="n"/>
      <x:c r="H502" s="13" t="n"/>
      <x:c r="I502" s="13" t="n"/>
      <x:c r="J502" s="12" t="n"/>
      <x:c r="K502" s="12" t="n"/>
      <x:c r="L502" s="11" t="n"/>
      <x:c r="M502" s="12" t="n"/>
      <x:c r="N502" s="11" t="n"/>
      <x:c r="O502" s="12" t="n"/>
      <x:c r="P502" s="11" t="n"/>
      <x:c r="Q502" s="13" t="n"/>
      <x:c r="R502" s="12" t="n"/>
      <x:c r="S502" s="12" t="n"/>
      <x:c r="T502" s="11" t="n"/>
      <x:c r="U502" s="11" t="n"/>
      <x:c r="V502" s="12" t="str">
        <x:f>IF(OR(B502="Sell Cash-Secured Put",B502="Sell Covered Call"),D502*100*E502,"")</x:f>
      </x:c>
      <x:c r="W502" s="12" t="str">
        <x:f>IF(AND(B502="Sell Cash-Secured Put",P502="Open"),C502*100*E502,"")</x:f>
      </x:c>
      <x:c r="X502" s="14" t="str">
        <x:f>IF(AND(B502="Sell Cash-Secured Put",M502&lt;&gt;""),(M502-C502)/M502,"")</x:f>
      </x:c>
      <x:c r="Y502" s="12" t="str">
        <x:f>IF(B502="Sell Cash-Secured Put",C502-D502,IF(B502="Sell Covered Call",C502+D502,""))</x:f>
      </x:c>
      <x:c r="Z502" s="12" t="str">
        <x:f>IF(OR(P502&lt;&gt;"Open",O502=""),"",IF(B502="Sell Cash-Secured Put",MAX(C502-O502,0)*100*E502,IF(B502="Sell Covered Call",MAX(O502-C502,0)*100*E502,"")))</x:f>
      </x:c>
      <x:c r="AA502" s="12" t="str">
        <x:f>IF(P502&lt;&gt;"Open","",IF(OR(B502="Sell Cash-Secured Put",B502="Sell Covered Call"),V502-Z502-J502-K502,""))</x:f>
      </x:c>
      <x:c r="AB502" s="12" t="n">
        <x:f>IF(P502="Buy to Close",(D502-R502)*100*E502-J502-K502,IF(OR(P502="Assigned",P502="Expired Worthless",P502="Called Away"),V502-J502-K502,0))</x:f>
        <x:v>0</x:v>
      </x:c>
      <x:c r="AC502" s="12" t="str">
        <x:f>IF(AND(P502="Assigned",OR(AD502="",AD502="Holding"),O502&lt;&gt;""),(O502-C502)*100*E502,IF(AND(B502="Own Shares",P502="Open",O502&lt;&gt;""),(O502-G502)*F502,""))</x:f>
      </x:c>
      <x:c r="AD502" s="11" t="n"/>
      <x:c r="AE502" s="11" t="str">
        <x:f>IF(AND(P502="Assigned",OR(AD502="",AD502="Holding")),E502*100,IF(AND(B502="Own Shares",P502="Open"),F502,""))</x:f>
      </x:c>
      <x:c r="AF502" s="12" t="str">
        <x:f>IF(AND(P502="Assigned",OR(AD502="",AD502="Holding")),C502,IF(AND(B502="Own Shares",P502="Open"),G502,""))</x:f>
      </x:c>
      <x:c r="AG502" s="12" t="str">
        <x:f>IF(AND(B502="Own Shares",P502="Sold",S502&lt;&gt;""),(S502-G502)*F502-J502-K502,IF(AND(P502="Assigned",AD502="Sold",S502&lt;&gt;""),(S502-C502)*E502*100,""))</x:f>
      </x:c>
    </x:row>
  </x:sheetData>
  <x:dataValidations count="3">
    <x:dataValidation type="list" allowBlank="1" showDropDown="0" showInputMessage="0" showErrorMessage="0" errorTitle="Choose a value" error="Please pick from the list." sqref="B3:B502">
      <x:formula1>"Sell Cash-Secured Put,Sell Covered Call,Own Shares"</x:formula1>
    </x:dataValidation>
    <x:dataValidation type="list" allowBlank="1" showDropDown="0" showInputMessage="0" showErrorMessage="0" errorTitle="Choose a value" error="Please pick from the list." sqref="P3:P502">
      <x:formula1>"Open,Buy to Close,Assigned,Expired Worthless,Sold,Called Away"</x:formula1>
    </x:dataValidation>
    <x:dataValidation type="list" allowBlank="1" showDropDown="0" showInputMessage="0" showErrorMessage="0" errorTitle="Choose a value" error="Please pick from the list." sqref="AD3:AD502">
      <x:formula1>"Holding,Sold,Called Away"</x:formula1>
    </x:dataValidation>
  </x:dataValidations>
  <x:hyperlinks>
    <x:hyperlink xmlns:r="http://schemas.openxmlformats.org/officeDocument/2006/relationships" ref="A1" r:id="R3cdb4122f0de4c98"/>
  </x:hyperlinks>
  <x:pageMargins left="0.7" right="0.7" top="0.75" bottom="0.75" header="0.3" footer="0.3"/>
  <x:legacyDrawing xmlns:r="http://schemas.openxmlformats.org/officeDocument/2006/relationships" r:id="Rf7240be13cb2480d"/>
</x:worksheet>
</file>

<file path=xl/worksheets/sheet3.xml><?xml version="1.0" encoding="utf-8"?>
<x:worksheet xmlns:x="http://schemas.openxmlformats.org/spreadsheetml/2006/main">
  <x:sheetPr>
    <x:tabColor rgb="FF0C5B3E"/>
  </x:sheetPr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12" customWidth="1"/>
    <x:col min="2" max="2" width="16" customWidth="1"/>
    <x:col min="3" max="3" width="19" customWidth="1"/>
    <x:col min="4" max="4" width="13" customWidth="1"/>
    <x:col min="5" max="5" width="22" customWidth="1"/>
    <x:col min="6" max="6" width="16" customWidth="1"/>
  </x:cols>
  <x:sheetData>
    <x:row r="1" ht="20" customHeight="1">
      <x:c r="A1" s="9" t="inlineStr">
        <x:is>
          <x:t xml:space="preserve">← Start Here</x:t>
        </x:is>
      </x:c>
      <x:c r="B1" s="1" t="n"/>
      <x:c r="C1" s="1" t="n"/>
      <x:c r="D1" s="1" t="n"/>
      <x:c r="E1" s="1" t="n"/>
      <x:c r="F1" s="1" t="n"/>
    </x:row>
    <x:row r="2" ht="32" customHeight="1">
      <x:c r="A2" s="10" t="inlineStr">
        <x:is>
          <x:t xml:space="preserve">Ticker</x:t>
        </x:is>
      </x:c>
      <x:c r="B2" s="10" t="inlineStr">
        <x:is>
          <x:t xml:space="preserve">Strike / Shares</x:t>
        </x:is>
      </x:c>
      <x:c r="C2" s="10" t="str">
        <x:v>Premium / Share Cost</x:v>
      </x:c>
      <x:c r="D2" s="10" t="inlineStr">
        <x:is>
          <x:t xml:space="preserve">Expiry</x:t>
        </x:is>
      </x:c>
      <x:c r="E2" s="10" t="inlineStr">
        <x:is>
          <x:t xml:space="preserve">Action</x:t>
        </x:is>
      </x:c>
      <x:c r="F2" s="10" t="inlineStr">
        <x:is>
          <x:t xml:space="preserve">Position Value</x:t>
        </x:is>
      </x:c>
    </x:row>
    <x:row r="3">
      <x:c r="A3" s="11" t="n"/>
      <x:c r="B3" s="11" t="n"/>
      <x:c r="C3" s="12" t="n"/>
      <x:c r="D3" s="13" t="n"/>
      <x:c r="E3" s="11" t="n"/>
      <x:c r="F3" s="12" t="n"/>
    </x:row>
    <x:row r="4">
      <x:c r="A4" s="11" t="n"/>
      <x:c r="B4" s="11" t="n"/>
      <x:c r="C4" s="12" t="n"/>
      <x:c r="D4" s="13" t="n"/>
      <x:c r="E4" s="11" t="n"/>
      <x:c r="F4" s="12" t="n"/>
    </x:row>
    <x:row r="5">
      <x:c r="A5" s="11" t="n"/>
      <x:c r="B5" s="11" t="n"/>
      <x:c r="C5" s="12" t="n"/>
      <x:c r="D5" s="13" t="n"/>
      <x:c r="E5" s="11" t="n"/>
      <x:c r="F5" s="12" t="n"/>
    </x:row>
    <x:row r="6">
      <x:c r="A6" s="11" t="n"/>
      <x:c r="B6" s="11" t="n"/>
      <x:c r="C6" s="12" t="n"/>
      <x:c r="D6" s="13" t="n"/>
      <x:c r="E6" s="11" t="n"/>
      <x:c r="F6" s="12" t="n"/>
    </x:row>
    <x:row r="7">
      <x:c r="A7" s="11" t="n"/>
      <x:c r="B7" s="11" t="n"/>
      <x:c r="C7" s="12" t="n"/>
      <x:c r="D7" s="13" t="n"/>
      <x:c r="E7" s="11" t="n"/>
      <x:c r="F7" s="12" t="n"/>
    </x:row>
    <x:row r="8">
      <x:c r="A8" s="11" t="n"/>
      <x:c r="B8" s="11" t="n"/>
      <x:c r="C8" s="12" t="n"/>
      <x:c r="D8" s="13" t="n"/>
      <x:c r="E8" s="11" t="n"/>
      <x:c r="F8" s="12" t="n"/>
    </x:row>
    <x:row r="9">
      <x:c r="A9" s="11" t="n"/>
      <x:c r="B9" s="11" t="n"/>
      <x:c r="C9" s="12" t="n"/>
      <x:c r="D9" s="13" t="n"/>
      <x:c r="E9" s="11" t="n"/>
      <x:c r="F9" s="12" t="n"/>
    </x:row>
    <x:row r="10">
      <x:c r="A10" s="11" t="n"/>
      <x:c r="B10" s="11" t="n"/>
      <x:c r="C10" s="12" t="n"/>
      <x:c r="D10" s="13" t="n"/>
      <x:c r="E10" s="11" t="n"/>
      <x:c r="F10" s="12" t="n"/>
    </x:row>
    <x:row r="11">
      <x:c r="A11" s="11" t="n"/>
      <x:c r="B11" s="11" t="n"/>
      <x:c r="C11" s="12" t="n"/>
      <x:c r="D11" s="13" t="n"/>
      <x:c r="E11" s="11" t="n"/>
      <x:c r="F11" s="12" t="n"/>
    </x:row>
    <x:row r="12">
      <x:c r="A12" s="11" t="n"/>
      <x:c r="B12" s="11" t="n"/>
      <x:c r="C12" s="12" t="n"/>
      <x:c r="D12" s="13" t="n"/>
      <x:c r="E12" s="11" t="n"/>
      <x:c r="F12" s="12" t="n"/>
    </x:row>
    <x:row r="13">
      <x:c r="A13" s="11" t="n"/>
      <x:c r="B13" s="11" t="n"/>
      <x:c r="C13" s="12" t="n"/>
      <x:c r="D13" s="13" t="n"/>
      <x:c r="E13" s="11" t="n"/>
      <x:c r="F13" s="12" t="n"/>
    </x:row>
    <x:row r="14">
      <x:c r="A14" s="11" t="n"/>
      <x:c r="B14" s="11" t="n"/>
      <x:c r="C14" s="12" t="n"/>
      <x:c r="D14" s="13" t="n"/>
      <x:c r="E14" s="11" t="n"/>
      <x:c r="F14" s="12" t="n"/>
    </x:row>
    <x:row r="15">
      <x:c r="A15" s="11" t="n"/>
      <x:c r="B15" s="11" t="n"/>
      <x:c r="C15" s="12" t="n"/>
      <x:c r="D15" s="13" t="n"/>
      <x:c r="E15" s="11" t="n"/>
      <x:c r="F15" s="12" t="n"/>
    </x:row>
    <x:row r="16">
      <x:c r="A16" s="11" t="n"/>
      <x:c r="B16" s="11" t="n"/>
      <x:c r="C16" s="12" t="n"/>
      <x:c r="D16" s="13" t="n"/>
      <x:c r="E16" s="11" t="n"/>
      <x:c r="F16" s="12" t="n"/>
    </x:row>
    <x:row r="17">
      <x:c r="A17" s="11" t="n"/>
      <x:c r="B17" s="11" t="n"/>
      <x:c r="C17" s="12" t="n"/>
      <x:c r="D17" s="13" t="n"/>
      <x:c r="E17" s="11" t="n"/>
      <x:c r="F17" s="12" t="n"/>
    </x:row>
    <x:row r="18">
      <x:c r="A18" s="11" t="n"/>
      <x:c r="B18" s="11" t="n"/>
      <x:c r="C18" s="12" t="n"/>
      <x:c r="D18" s="13" t="n"/>
      <x:c r="E18" s="11" t="n"/>
      <x:c r="F18" s="12" t="n"/>
    </x:row>
    <x:row r="19">
      <x:c r="A19" s="11" t="n"/>
      <x:c r="B19" s="11" t="n"/>
      <x:c r="C19" s="12" t="n"/>
      <x:c r="D19" s="13" t="n"/>
      <x:c r="E19" s="11" t="n"/>
      <x:c r="F19" s="12" t="n"/>
    </x:row>
    <x:row r="20">
      <x:c r="A20" s="11" t="n"/>
      <x:c r="B20" s="11" t="n"/>
      <x:c r="C20" s="12" t="n"/>
      <x:c r="D20" s="13" t="n"/>
      <x:c r="E20" s="11" t="n"/>
      <x:c r="F20" s="12" t="n"/>
    </x:row>
    <x:row r="21">
      <x:c r="A21" s="11" t="n"/>
      <x:c r="B21" s="11" t="n"/>
      <x:c r="C21" s="12" t="n"/>
      <x:c r="D21" s="13" t="n"/>
      <x:c r="E21" s="11" t="n"/>
      <x:c r="F21" s="12" t="n"/>
    </x:row>
    <x:row r="22">
      <x:c r="A22" s="11" t="n"/>
      <x:c r="B22" s="11" t="n"/>
      <x:c r="C22" s="12" t="n"/>
      <x:c r="D22" s="13" t="n"/>
      <x:c r="E22" s="11" t="n"/>
      <x:c r="F22" s="12" t="n"/>
    </x:row>
    <x:row r="23">
      <x:c r="A23" s="11" t="n"/>
      <x:c r="B23" s="11" t="n"/>
      <x:c r="C23" s="12" t="n"/>
      <x:c r="D23" s="13" t="n"/>
      <x:c r="E23" s="11" t="n"/>
      <x:c r="F23" s="12" t="n"/>
    </x:row>
    <x:row r="24">
      <x:c r="A24" s="11" t="n"/>
      <x:c r="B24" s="11" t="n"/>
      <x:c r="C24" s="12" t="n"/>
      <x:c r="D24" s="13" t="n"/>
      <x:c r="E24" s="11" t="n"/>
      <x:c r="F24" s="12" t="n"/>
    </x:row>
    <x:row r="25">
      <x:c r="A25" s="11" t="n"/>
      <x:c r="B25" s="11" t="n"/>
      <x:c r="C25" s="12" t="n"/>
      <x:c r="D25" s="13" t="n"/>
      <x:c r="E25" s="11" t="n"/>
      <x:c r="F25" s="12" t="n"/>
    </x:row>
    <x:row r="26">
      <x:c r="A26" s="11" t="n"/>
      <x:c r="B26" s="11" t="n"/>
      <x:c r="C26" s="12" t="n"/>
      <x:c r="D26" s="13" t="n"/>
      <x:c r="E26" s="11" t="n"/>
      <x:c r="F26" s="12" t="n"/>
    </x:row>
    <x:row r="27">
      <x:c r="A27" s="11" t="n"/>
      <x:c r="B27" s="11" t="n"/>
      <x:c r="C27" s="12" t="n"/>
      <x:c r="D27" s="13" t="n"/>
      <x:c r="E27" s="11" t="n"/>
      <x:c r="F27" s="12" t="n"/>
    </x:row>
    <x:row r="28">
      <x:c r="A28" s="11" t="n"/>
      <x:c r="B28" s="11" t="n"/>
      <x:c r="C28" s="12" t="n"/>
      <x:c r="D28" s="13" t="n"/>
      <x:c r="E28" s="11" t="n"/>
      <x:c r="F28" s="12" t="n"/>
    </x:row>
    <x:row r="29">
      <x:c r="A29" s="11" t="n"/>
      <x:c r="B29" s="11" t="n"/>
      <x:c r="C29" s="12" t="n"/>
      <x:c r="D29" s="13" t="n"/>
      <x:c r="E29" s="11" t="n"/>
      <x:c r="F29" s="12" t="n"/>
    </x:row>
    <x:row r="30">
      <x:c r="A30" s="11" t="n"/>
      <x:c r="B30" s="11" t="n"/>
      <x:c r="C30" s="12" t="n"/>
      <x:c r="D30" s="13" t="n"/>
      <x:c r="E30" s="11" t="n"/>
      <x:c r="F30" s="12" t="n"/>
    </x:row>
    <x:row r="31">
      <x:c r="A31" s="11" t="n"/>
      <x:c r="B31" s="11" t="n"/>
      <x:c r="C31" s="12" t="n"/>
      <x:c r="D31" s="13" t="n"/>
      <x:c r="E31" s="11" t="n"/>
      <x:c r="F31" s="12" t="n"/>
    </x:row>
    <x:row r="32">
      <x:c r="A32" s="11" t="n"/>
      <x:c r="B32" s="11" t="n"/>
      <x:c r="C32" s="12" t="n"/>
      <x:c r="D32" s="13" t="n"/>
      <x:c r="E32" s="11" t="n"/>
      <x:c r="F32" s="12" t="n"/>
    </x:row>
    <x:row r="33">
      <x:c r="A33" s="11" t="n"/>
      <x:c r="B33" s="11" t="n"/>
      <x:c r="C33" s="12" t="n"/>
      <x:c r="D33" s="13" t="n"/>
      <x:c r="E33" s="11" t="n"/>
      <x:c r="F33" s="12" t="n"/>
    </x:row>
    <x:row r="34">
      <x:c r="A34" s="11" t="n"/>
      <x:c r="B34" s="11" t="n"/>
      <x:c r="C34" s="12" t="n"/>
      <x:c r="D34" s="13" t="n"/>
      <x:c r="E34" s="11" t="n"/>
      <x:c r="F34" s="12" t="n"/>
    </x:row>
    <x:row r="35">
      <x:c r="A35" s="11" t="n"/>
      <x:c r="B35" s="11" t="n"/>
      <x:c r="C35" s="12" t="n"/>
      <x:c r="D35" s="13" t="n"/>
      <x:c r="E35" s="11" t="n"/>
      <x:c r="F35" s="12" t="n"/>
    </x:row>
    <x:row r="36">
      <x:c r="A36" s="11" t="n"/>
      <x:c r="B36" s="11" t="n"/>
      <x:c r="C36" s="12" t="n"/>
      <x:c r="D36" s="13" t="n"/>
      <x:c r="E36" s="11" t="n"/>
      <x:c r="F36" s="12" t="n"/>
    </x:row>
    <x:row r="37">
      <x:c r="A37" s="11" t="n"/>
      <x:c r="B37" s="11" t="n"/>
      <x:c r="C37" s="12" t="n"/>
      <x:c r="D37" s="13" t="n"/>
      <x:c r="E37" s="11" t="n"/>
      <x:c r="F37" s="12" t="n"/>
    </x:row>
    <x:row r="38">
      <x:c r="A38" s="11" t="n"/>
      <x:c r="B38" s="11" t="n"/>
      <x:c r="C38" s="12" t="n"/>
      <x:c r="D38" s="13" t="n"/>
      <x:c r="E38" s="11" t="n"/>
      <x:c r="F38" s="12" t="n"/>
    </x:row>
    <x:row r="39">
      <x:c r="A39" s="11" t="n"/>
      <x:c r="B39" s="11" t="n"/>
      <x:c r="C39" s="12" t="n"/>
      <x:c r="D39" s="13" t="n"/>
      <x:c r="E39" s="11" t="n"/>
      <x:c r="F39" s="12" t="n"/>
    </x:row>
    <x:row r="40">
      <x:c r="A40" s="11" t="n"/>
      <x:c r="B40" s="11" t="n"/>
      <x:c r="C40" s="12" t="n"/>
      <x:c r="D40" s="13" t="n"/>
      <x:c r="E40" s="11" t="n"/>
      <x:c r="F40" s="12" t="n"/>
    </x:row>
    <x:row r="41">
      <x:c r="A41" s="11" t="n"/>
      <x:c r="B41" s="11" t="n"/>
      <x:c r="C41" s="12" t="n"/>
      <x:c r="D41" s="13" t="n"/>
      <x:c r="E41" s="11" t="n"/>
      <x:c r="F41" s="12" t="n"/>
    </x:row>
    <x:row r="42">
      <x:c r="A42" s="11" t="n"/>
      <x:c r="B42" s="11" t="n"/>
      <x:c r="C42" s="12" t="n"/>
      <x:c r="D42" s="13" t="n"/>
      <x:c r="E42" s="11" t="n"/>
      <x:c r="F42" s="12" t="n"/>
    </x:row>
    <x:row r="43">
      <x:c r="A43" s="11" t="n"/>
      <x:c r="B43" s="11" t="n"/>
      <x:c r="C43" s="12" t="n"/>
      <x:c r="D43" s="13" t="n"/>
      <x:c r="E43" s="11" t="n"/>
      <x:c r="F43" s="12" t="n"/>
    </x:row>
    <x:row r="44">
      <x:c r="A44" s="11" t="n"/>
      <x:c r="B44" s="11" t="n"/>
      <x:c r="C44" s="12" t="n"/>
      <x:c r="D44" s="13" t="n"/>
      <x:c r="E44" s="11" t="n"/>
      <x:c r="F44" s="12" t="n"/>
    </x:row>
    <x:row r="45">
      <x:c r="A45" s="11" t="n"/>
      <x:c r="B45" s="11" t="n"/>
      <x:c r="C45" s="12" t="n"/>
      <x:c r="D45" s="13" t="n"/>
      <x:c r="E45" s="11" t="n"/>
      <x:c r="F45" s="12" t="n"/>
    </x:row>
    <x:row r="46">
      <x:c r="A46" s="11" t="n"/>
      <x:c r="B46" s="11" t="n"/>
      <x:c r="C46" s="12" t="n"/>
      <x:c r="D46" s="13" t="n"/>
      <x:c r="E46" s="11" t="n"/>
      <x:c r="F46" s="12" t="n"/>
    </x:row>
    <x:row r="47">
      <x:c r="A47" s="11" t="n"/>
      <x:c r="B47" s="11" t="n"/>
      <x:c r="C47" s="12" t="n"/>
      <x:c r="D47" s="13" t="n"/>
      <x:c r="E47" s="11" t="n"/>
      <x:c r="F47" s="12" t="n"/>
    </x:row>
    <x:row r="48">
      <x:c r="A48" s="11" t="n"/>
      <x:c r="B48" s="11" t="n"/>
      <x:c r="C48" s="12" t="n"/>
      <x:c r="D48" s="13" t="n"/>
      <x:c r="E48" s="11" t="n"/>
      <x:c r="F48" s="12" t="n"/>
    </x:row>
    <x:row r="49">
      <x:c r="A49" s="11" t="n"/>
      <x:c r="B49" s="11" t="n"/>
      <x:c r="C49" s="12" t="n"/>
      <x:c r="D49" s="13" t="n"/>
      <x:c r="E49" s="11" t="n"/>
      <x:c r="F49" s="12" t="n"/>
    </x:row>
    <x:row r="50">
      <x:c r="A50" s="11" t="n"/>
      <x:c r="B50" s="11" t="n"/>
      <x:c r="C50" s="12" t="n"/>
      <x:c r="D50" s="13" t="n"/>
      <x:c r="E50" s="11" t="n"/>
      <x:c r="F50" s="12" t="n"/>
    </x:row>
    <x:row r="51">
      <x:c r="A51" s="11" t="n"/>
      <x:c r="B51" s="11" t="n"/>
      <x:c r="C51" s="12" t="n"/>
      <x:c r="D51" s="13" t="n"/>
      <x:c r="E51" s="11" t="n"/>
      <x:c r="F51" s="12" t="n"/>
    </x:row>
    <x:row r="52">
      <x:c r="A52" s="11" t="n"/>
      <x:c r="B52" s="11" t="n"/>
      <x:c r="C52" s="12" t="n"/>
      <x:c r="D52" s="13" t="n"/>
      <x:c r="E52" s="11" t="n"/>
      <x:c r="F52" s="12" t="n"/>
    </x:row>
    <x:row r="53">
      <x:c r="A53" s="11" t="n"/>
      <x:c r="B53" s="11" t="n"/>
      <x:c r="C53" s="12" t="n"/>
      <x:c r="D53" s="13" t="n"/>
      <x:c r="E53" s="11" t="n"/>
      <x:c r="F53" s="12" t="n"/>
    </x:row>
    <x:row r="54">
      <x:c r="A54" s="11" t="n"/>
      <x:c r="B54" s="11" t="n"/>
      <x:c r="C54" s="12" t="n"/>
      <x:c r="D54" s="13" t="n"/>
      <x:c r="E54" s="11" t="n"/>
      <x:c r="F54" s="12" t="n"/>
    </x:row>
    <x:row r="55">
      <x:c r="A55" s="11" t="n"/>
      <x:c r="B55" s="11" t="n"/>
      <x:c r="C55" s="12" t="n"/>
      <x:c r="D55" s="13" t="n"/>
      <x:c r="E55" s="11" t="n"/>
      <x:c r="F55" s="12" t="n"/>
    </x:row>
    <x:row r="56">
      <x:c r="A56" s="11" t="n"/>
      <x:c r="B56" s="11" t="n"/>
      <x:c r="C56" s="12" t="n"/>
      <x:c r="D56" s="13" t="n"/>
      <x:c r="E56" s="11" t="n"/>
      <x:c r="F56" s="12" t="n"/>
    </x:row>
    <x:row r="57">
      <x:c r="A57" s="11" t="n"/>
      <x:c r="B57" s="11" t="n"/>
      <x:c r="C57" s="12" t="n"/>
      <x:c r="D57" s="13" t="n"/>
      <x:c r="E57" s="11" t="n"/>
      <x:c r="F57" s="12" t="n"/>
    </x:row>
    <x:row r="58">
      <x:c r="A58" s="11" t="n"/>
      <x:c r="B58" s="11" t="n"/>
      <x:c r="C58" s="12" t="n"/>
      <x:c r="D58" s="13" t="n"/>
      <x:c r="E58" s="11" t="n"/>
      <x:c r="F58" s="12" t="n"/>
    </x:row>
    <x:row r="59">
      <x:c r="A59" s="11" t="n"/>
      <x:c r="B59" s="11" t="n"/>
      <x:c r="C59" s="12" t="n"/>
      <x:c r="D59" s="13" t="n"/>
      <x:c r="E59" s="11" t="n"/>
      <x:c r="F59" s="12" t="n"/>
    </x:row>
    <x:row r="60">
      <x:c r="A60" s="11" t="n"/>
      <x:c r="B60" s="11" t="n"/>
      <x:c r="C60" s="12" t="n"/>
      <x:c r="D60" s="13" t="n"/>
      <x:c r="E60" s="11" t="n"/>
      <x:c r="F60" s="12" t="n"/>
    </x:row>
    <x:row r="61">
      <x:c r="A61" s="11" t="n"/>
      <x:c r="B61" s="11" t="n"/>
      <x:c r="C61" s="12" t="n"/>
      <x:c r="D61" s="13" t="n"/>
      <x:c r="E61" s="11" t="n"/>
      <x:c r="F61" s="12" t="n"/>
    </x:row>
    <x:row r="62">
      <x:c r="A62" s="11" t="n"/>
      <x:c r="B62" s="11" t="n"/>
      <x:c r="C62" s="12" t="n"/>
      <x:c r="D62" s="13" t="n"/>
      <x:c r="E62" s="11" t="n"/>
      <x:c r="F62" s="12" t="n"/>
    </x:row>
    <x:row r="63">
      <x:c r="A63" s="11" t="n"/>
      <x:c r="B63" s="11" t="n"/>
      <x:c r="C63" s="12" t="n"/>
      <x:c r="D63" s="13" t="n"/>
      <x:c r="E63" s="11" t="n"/>
      <x:c r="F63" s="12" t="n"/>
    </x:row>
    <x:row r="64">
      <x:c r="A64" s="11" t="n"/>
      <x:c r="B64" s="11" t="n"/>
      <x:c r="C64" s="12" t="n"/>
      <x:c r="D64" s="13" t="n"/>
      <x:c r="E64" s="11" t="n"/>
      <x:c r="F64" s="12" t="n"/>
    </x:row>
    <x:row r="65">
      <x:c r="A65" s="11" t="n"/>
      <x:c r="B65" s="11" t="n"/>
      <x:c r="C65" s="12" t="n"/>
      <x:c r="D65" s="13" t="n"/>
      <x:c r="E65" s="11" t="n"/>
      <x:c r="F65" s="12" t="n"/>
    </x:row>
    <x:row r="66">
      <x:c r="A66" s="11" t="n"/>
      <x:c r="B66" s="11" t="n"/>
      <x:c r="C66" s="12" t="n"/>
      <x:c r="D66" s="13" t="n"/>
      <x:c r="E66" s="11" t="n"/>
      <x:c r="F66" s="12" t="n"/>
    </x:row>
    <x:row r="67">
      <x:c r="A67" s="11" t="n"/>
      <x:c r="B67" s="11" t="n"/>
      <x:c r="C67" s="12" t="n"/>
      <x:c r="D67" s="13" t="n"/>
      <x:c r="E67" s="11" t="n"/>
      <x:c r="F67" s="12" t="n"/>
    </x:row>
    <x:row r="68">
      <x:c r="A68" s="11" t="n"/>
      <x:c r="B68" s="11" t="n"/>
      <x:c r="C68" s="12" t="n"/>
      <x:c r="D68" s="13" t="n"/>
      <x:c r="E68" s="11" t="n"/>
      <x:c r="F68" s="12" t="n"/>
    </x:row>
    <x:row r="69">
      <x:c r="A69" s="11" t="n"/>
      <x:c r="B69" s="11" t="n"/>
      <x:c r="C69" s="12" t="n"/>
      <x:c r="D69" s="13" t="n"/>
      <x:c r="E69" s="11" t="n"/>
      <x:c r="F69" s="12" t="n"/>
    </x:row>
    <x:row r="70">
      <x:c r="A70" s="11" t="n"/>
      <x:c r="B70" s="11" t="n"/>
      <x:c r="C70" s="12" t="n"/>
      <x:c r="D70" s="13" t="n"/>
      <x:c r="E70" s="11" t="n"/>
      <x:c r="F70" s="12" t="n"/>
    </x:row>
    <x:row r="71">
      <x:c r="A71" s="11" t="n"/>
      <x:c r="B71" s="11" t="n"/>
      <x:c r="C71" s="12" t="n"/>
      <x:c r="D71" s="13" t="n"/>
      <x:c r="E71" s="11" t="n"/>
      <x:c r="F71" s="12" t="n"/>
    </x:row>
    <x:row r="72">
      <x:c r="A72" s="11" t="n"/>
      <x:c r="B72" s="11" t="n"/>
      <x:c r="C72" s="12" t="n"/>
      <x:c r="D72" s="13" t="n"/>
      <x:c r="E72" s="11" t="n"/>
      <x:c r="F72" s="12" t="n"/>
    </x:row>
    <x:row r="73">
      <x:c r="A73" s="11" t="n"/>
      <x:c r="B73" s="11" t="n"/>
      <x:c r="C73" s="12" t="n"/>
      <x:c r="D73" s="13" t="n"/>
      <x:c r="E73" s="11" t="n"/>
      <x:c r="F73" s="12" t="n"/>
    </x:row>
    <x:row r="74">
      <x:c r="A74" s="11" t="n"/>
      <x:c r="B74" s="11" t="n"/>
      <x:c r="C74" s="12" t="n"/>
      <x:c r="D74" s="13" t="n"/>
      <x:c r="E74" s="11" t="n"/>
      <x:c r="F74" s="12" t="n"/>
    </x:row>
    <x:row r="75">
      <x:c r="A75" s="11" t="n"/>
      <x:c r="B75" s="11" t="n"/>
      <x:c r="C75" s="12" t="n"/>
      <x:c r="D75" s="13" t="n"/>
      <x:c r="E75" s="11" t="n"/>
      <x:c r="F75" s="12" t="n"/>
    </x:row>
    <x:row r="76">
      <x:c r="A76" s="11" t="n"/>
      <x:c r="B76" s="11" t="n"/>
      <x:c r="C76" s="12" t="n"/>
      <x:c r="D76" s="13" t="n"/>
      <x:c r="E76" s="11" t="n"/>
      <x:c r="F76" s="12" t="n"/>
    </x:row>
    <x:row r="77">
      <x:c r="A77" s="11" t="n"/>
      <x:c r="B77" s="11" t="n"/>
      <x:c r="C77" s="12" t="n"/>
      <x:c r="D77" s="13" t="n"/>
      <x:c r="E77" s="11" t="n"/>
      <x:c r="F77" s="12" t="n"/>
    </x:row>
    <x:row r="78">
      <x:c r="A78" s="11" t="n"/>
      <x:c r="B78" s="11" t="n"/>
      <x:c r="C78" s="12" t="n"/>
      <x:c r="D78" s="13" t="n"/>
      <x:c r="E78" s="11" t="n"/>
      <x:c r="F78" s="12" t="n"/>
    </x:row>
    <x:row r="79">
      <x:c r="A79" s="11" t="n"/>
      <x:c r="B79" s="11" t="n"/>
      <x:c r="C79" s="12" t="n"/>
      <x:c r="D79" s="13" t="n"/>
      <x:c r="E79" s="11" t="n"/>
      <x:c r="F79" s="12" t="n"/>
    </x:row>
    <x:row r="80">
      <x:c r="A80" s="11" t="n"/>
      <x:c r="B80" s="11" t="n"/>
      <x:c r="C80" s="12" t="n"/>
      <x:c r="D80" s="13" t="n"/>
      <x:c r="E80" s="11" t="n"/>
      <x:c r="F80" s="12" t="n"/>
    </x:row>
    <x:row r="81">
      <x:c r="A81" s="11" t="n"/>
      <x:c r="B81" s="11" t="n"/>
      <x:c r="C81" s="12" t="n"/>
      <x:c r="D81" s="13" t="n"/>
      <x:c r="E81" s="11" t="n"/>
      <x:c r="F81" s="12" t="n"/>
    </x:row>
    <x:row r="82">
      <x:c r="A82" s="11" t="n"/>
      <x:c r="B82" s="11" t="n"/>
      <x:c r="C82" s="12" t="n"/>
      <x:c r="D82" s="13" t="n"/>
      <x:c r="E82" s="11" t="n"/>
      <x:c r="F82" s="12" t="n"/>
    </x:row>
    <x:row r="83">
      <x:c r="A83" s="11" t="n"/>
      <x:c r="B83" s="11" t="n"/>
      <x:c r="C83" s="12" t="n"/>
      <x:c r="D83" s="13" t="n"/>
      <x:c r="E83" s="11" t="n"/>
      <x:c r="F83" s="12" t="n"/>
    </x:row>
    <x:row r="84">
      <x:c r="A84" s="11" t="n"/>
      <x:c r="B84" s="11" t="n"/>
      <x:c r="C84" s="12" t="n"/>
      <x:c r="D84" s="13" t="n"/>
      <x:c r="E84" s="11" t="n"/>
      <x:c r="F84" s="12" t="n"/>
    </x:row>
    <x:row r="85">
      <x:c r="A85" s="11" t="n"/>
      <x:c r="B85" s="11" t="n"/>
      <x:c r="C85" s="12" t="n"/>
      <x:c r="D85" s="13" t="n"/>
      <x:c r="E85" s="11" t="n"/>
      <x:c r="F85" s="12" t="n"/>
    </x:row>
    <x:row r="86">
      <x:c r="A86" s="11" t="n"/>
      <x:c r="B86" s="11" t="n"/>
      <x:c r="C86" s="12" t="n"/>
      <x:c r="D86" s="13" t="n"/>
      <x:c r="E86" s="11" t="n"/>
      <x:c r="F86" s="12" t="n"/>
    </x:row>
    <x:row r="87">
      <x:c r="A87" s="11" t="n"/>
      <x:c r="B87" s="11" t="n"/>
      <x:c r="C87" s="12" t="n"/>
      <x:c r="D87" s="13" t="n"/>
      <x:c r="E87" s="11" t="n"/>
      <x:c r="F87" s="12" t="n"/>
    </x:row>
    <x:row r="88">
      <x:c r="A88" s="11" t="n"/>
      <x:c r="B88" s="11" t="n"/>
      <x:c r="C88" s="12" t="n"/>
      <x:c r="D88" s="13" t="n"/>
      <x:c r="E88" s="11" t="n"/>
      <x:c r="F88" s="12" t="n"/>
    </x:row>
    <x:row r="89">
      <x:c r="A89" s="11" t="n"/>
      <x:c r="B89" s="11" t="n"/>
      <x:c r="C89" s="12" t="n"/>
      <x:c r="D89" s="13" t="n"/>
      <x:c r="E89" s="11" t="n"/>
      <x:c r="F89" s="12" t="n"/>
    </x:row>
    <x:row r="90">
      <x:c r="A90" s="11" t="n"/>
      <x:c r="B90" s="11" t="n"/>
      <x:c r="C90" s="12" t="n"/>
      <x:c r="D90" s="13" t="n"/>
      <x:c r="E90" s="11" t="n"/>
      <x:c r="F90" s="12" t="n"/>
    </x:row>
    <x:row r="91">
      <x:c r="A91" s="11" t="n"/>
      <x:c r="B91" s="11" t="n"/>
      <x:c r="C91" s="12" t="n"/>
      <x:c r="D91" s="13" t="n"/>
      <x:c r="E91" s="11" t="n"/>
      <x:c r="F91" s="12" t="n"/>
    </x:row>
    <x:row r="92">
      <x:c r="A92" s="11" t="n"/>
      <x:c r="B92" s="11" t="n"/>
      <x:c r="C92" s="12" t="n"/>
      <x:c r="D92" s="13" t="n"/>
      <x:c r="E92" s="11" t="n"/>
      <x:c r="F92" s="12" t="n"/>
    </x:row>
    <x:row r="93">
      <x:c r="A93" s="11" t="n"/>
      <x:c r="B93" s="11" t="n"/>
      <x:c r="C93" s="12" t="n"/>
      <x:c r="D93" s="13" t="n"/>
      <x:c r="E93" s="11" t="n"/>
      <x:c r="F93" s="12" t="n"/>
    </x:row>
    <x:row r="94">
      <x:c r="A94" s="11" t="n"/>
      <x:c r="B94" s="11" t="n"/>
      <x:c r="C94" s="12" t="n"/>
      <x:c r="D94" s="13" t="n"/>
      <x:c r="E94" s="11" t="n"/>
      <x:c r="F94" s="12" t="n"/>
    </x:row>
    <x:row r="95">
      <x:c r="A95" s="11" t="n"/>
      <x:c r="B95" s="11" t="n"/>
      <x:c r="C95" s="12" t="n"/>
      <x:c r="D95" s="13" t="n"/>
      <x:c r="E95" s="11" t="n"/>
      <x:c r="F95" s="12" t="n"/>
    </x:row>
    <x:row r="96">
      <x:c r="A96" s="11" t="n"/>
      <x:c r="B96" s="11" t="n"/>
      <x:c r="C96" s="12" t="n"/>
      <x:c r="D96" s="13" t="n"/>
      <x:c r="E96" s="11" t="n"/>
      <x:c r="F96" s="12" t="n"/>
    </x:row>
    <x:row r="97">
      <x:c r="A97" s="11" t="n"/>
      <x:c r="B97" s="11" t="n"/>
      <x:c r="C97" s="12" t="n"/>
      <x:c r="D97" s="13" t="n"/>
      <x:c r="E97" s="11" t="n"/>
      <x:c r="F97" s="12" t="n"/>
    </x:row>
    <x:row r="98">
      <x:c r="A98" s="11" t="n"/>
      <x:c r="B98" s="11" t="n"/>
      <x:c r="C98" s="12" t="n"/>
      <x:c r="D98" s="13" t="n"/>
      <x:c r="E98" s="11" t="n"/>
      <x:c r="F98" s="12" t="n"/>
    </x:row>
    <x:row r="99">
      <x:c r="A99" s="11" t="n"/>
      <x:c r="B99" s="11" t="n"/>
      <x:c r="C99" s="12" t="n"/>
      <x:c r="D99" s="13" t="n"/>
      <x:c r="E99" s="11" t="n"/>
      <x:c r="F99" s="12" t="n"/>
    </x:row>
    <x:row r="100">
      <x:c r="A100" s="11" t="n"/>
      <x:c r="B100" s="11" t="n"/>
      <x:c r="C100" s="12" t="n"/>
      <x:c r="D100" s="13" t="n"/>
      <x:c r="E100" s="11" t="n"/>
      <x:c r="F100" s="12" t="n"/>
    </x:row>
    <x:row r="101">
      <x:c r="A101" s="11" t="n"/>
      <x:c r="B101" s="11" t="n"/>
      <x:c r="C101" s="12" t="n"/>
      <x:c r="D101" s="13" t="n"/>
      <x:c r="E101" s="11" t="n"/>
      <x:c r="F101" s="12" t="n"/>
    </x:row>
    <x:row r="102">
      <x:c r="A102" s="11" t="n"/>
      <x:c r="B102" s="11" t="n"/>
      <x:c r="C102" s="12" t="n"/>
      <x:c r="D102" s="13" t="n"/>
      <x:c r="E102" s="11" t="n"/>
      <x:c r="F102" s="12" t="n"/>
    </x:row>
    <x:row r="103">
      <x:c r="A103" s="11" t="n"/>
      <x:c r="B103" s="11" t="n"/>
      <x:c r="C103" s="12" t="n"/>
      <x:c r="D103" s="13" t="n"/>
      <x:c r="E103" s="11" t="n"/>
      <x:c r="F103" s="12" t="n"/>
    </x:row>
    <x:row r="104">
      <x:c r="A104" s="11" t="n"/>
      <x:c r="B104" s="11" t="n"/>
      <x:c r="C104" s="12" t="n"/>
      <x:c r="D104" s="13" t="n"/>
      <x:c r="E104" s="11" t="n"/>
      <x:c r="F104" s="12" t="n"/>
    </x:row>
    <x:row r="105">
      <x:c r="A105" s="11" t="n"/>
      <x:c r="B105" s="11" t="n"/>
      <x:c r="C105" s="12" t="n"/>
      <x:c r="D105" s="13" t="n"/>
      <x:c r="E105" s="11" t="n"/>
      <x:c r="F105" s="12" t="n"/>
    </x:row>
    <x:row r="106">
      <x:c r="A106" s="11" t="n"/>
      <x:c r="B106" s="11" t="n"/>
      <x:c r="C106" s="12" t="n"/>
      <x:c r="D106" s="13" t="n"/>
      <x:c r="E106" s="11" t="n"/>
      <x:c r="F106" s="12" t="n"/>
    </x:row>
    <x:row r="107">
      <x:c r="A107" s="11" t="n"/>
      <x:c r="B107" s="11" t="n"/>
      <x:c r="C107" s="12" t="n"/>
      <x:c r="D107" s="13" t="n"/>
      <x:c r="E107" s="11" t="n"/>
      <x:c r="F107" s="12" t="n"/>
    </x:row>
    <x:row r="108">
      <x:c r="A108" s="11" t="n"/>
      <x:c r="B108" s="11" t="n"/>
      <x:c r="C108" s="12" t="n"/>
      <x:c r="D108" s="13" t="n"/>
      <x:c r="E108" s="11" t="n"/>
      <x:c r="F108" s="12" t="n"/>
    </x:row>
    <x:row r="109">
      <x:c r="A109" s="11" t="n"/>
      <x:c r="B109" s="11" t="n"/>
      <x:c r="C109" s="12" t="n"/>
      <x:c r="D109" s="13" t="n"/>
      <x:c r="E109" s="11" t="n"/>
      <x:c r="F109" s="12" t="n"/>
    </x:row>
    <x:row r="110">
      <x:c r="A110" s="11" t="n"/>
      <x:c r="B110" s="11" t="n"/>
      <x:c r="C110" s="12" t="n"/>
      <x:c r="D110" s="13" t="n"/>
      <x:c r="E110" s="11" t="n"/>
      <x:c r="F110" s="12" t="n"/>
    </x:row>
    <x:row r="111">
      <x:c r="A111" s="11" t="n"/>
      <x:c r="B111" s="11" t="n"/>
      <x:c r="C111" s="12" t="n"/>
      <x:c r="D111" s="13" t="n"/>
      <x:c r="E111" s="11" t="n"/>
      <x:c r="F111" s="12" t="n"/>
    </x:row>
    <x:row r="112">
      <x:c r="A112" s="11" t="n"/>
      <x:c r="B112" s="11" t="n"/>
      <x:c r="C112" s="12" t="n"/>
      <x:c r="D112" s="13" t="n"/>
      <x:c r="E112" s="11" t="n"/>
      <x:c r="F112" s="12" t="n"/>
    </x:row>
    <x:row r="113">
      <x:c r="A113" s="11" t="n"/>
      <x:c r="B113" s="11" t="n"/>
      <x:c r="C113" s="12" t="n"/>
      <x:c r="D113" s="13" t="n"/>
      <x:c r="E113" s="11" t="n"/>
      <x:c r="F113" s="12" t="n"/>
    </x:row>
    <x:row r="114">
      <x:c r="A114" s="11" t="n"/>
      <x:c r="B114" s="11" t="n"/>
      <x:c r="C114" s="12" t="n"/>
      <x:c r="D114" s="13" t="n"/>
      <x:c r="E114" s="11" t="n"/>
      <x:c r="F114" s="12" t="n"/>
    </x:row>
    <x:row r="115">
      <x:c r="A115" s="11" t="n"/>
      <x:c r="B115" s="11" t="n"/>
      <x:c r="C115" s="12" t="n"/>
      <x:c r="D115" s="13" t="n"/>
      <x:c r="E115" s="11" t="n"/>
      <x:c r="F115" s="12" t="n"/>
    </x:row>
    <x:row r="116">
      <x:c r="A116" s="11" t="n"/>
      <x:c r="B116" s="11" t="n"/>
      <x:c r="C116" s="12" t="n"/>
      <x:c r="D116" s="13" t="n"/>
      <x:c r="E116" s="11" t="n"/>
      <x:c r="F116" s="12" t="n"/>
    </x:row>
    <x:row r="117">
      <x:c r="A117" s="11" t="n"/>
      <x:c r="B117" s="11" t="n"/>
      <x:c r="C117" s="12" t="n"/>
      <x:c r="D117" s="13" t="n"/>
      <x:c r="E117" s="11" t="n"/>
      <x:c r="F117" s="12" t="n"/>
    </x:row>
    <x:row r="118">
      <x:c r="A118" s="11" t="n"/>
      <x:c r="B118" s="11" t="n"/>
      <x:c r="C118" s="12" t="n"/>
      <x:c r="D118" s="13" t="n"/>
      <x:c r="E118" s="11" t="n"/>
      <x:c r="F118" s="12" t="n"/>
    </x:row>
    <x:row r="119">
      <x:c r="A119" s="11" t="n"/>
      <x:c r="B119" s="11" t="n"/>
      <x:c r="C119" s="12" t="n"/>
      <x:c r="D119" s="13" t="n"/>
      <x:c r="E119" s="11" t="n"/>
      <x:c r="F119" s="12" t="n"/>
    </x:row>
    <x:row r="120">
      <x:c r="A120" s="11" t="n"/>
      <x:c r="B120" s="11" t="n"/>
      <x:c r="C120" s="12" t="n"/>
      <x:c r="D120" s="13" t="n"/>
      <x:c r="E120" s="11" t="n"/>
      <x:c r="F120" s="12" t="n"/>
    </x:row>
    <x:row r="121">
      <x:c r="A121" s="11" t="n"/>
      <x:c r="B121" s="11" t="n"/>
      <x:c r="C121" s="12" t="n"/>
      <x:c r="D121" s="13" t="n"/>
      <x:c r="E121" s="11" t="n"/>
      <x:c r="F121" s="12" t="n"/>
    </x:row>
    <x:row r="122">
      <x:c r="A122" s="11" t="n"/>
      <x:c r="B122" s="11" t="n"/>
      <x:c r="C122" s="12" t="n"/>
      <x:c r="D122" s="13" t="n"/>
      <x:c r="E122" s="11" t="n"/>
      <x:c r="F122" s="12" t="n"/>
    </x:row>
    <x:row r="123">
      <x:c r="A123" s="11" t="n"/>
      <x:c r="B123" s="11" t="n"/>
      <x:c r="C123" s="12" t="n"/>
      <x:c r="D123" s="13" t="n"/>
      <x:c r="E123" s="11" t="n"/>
      <x:c r="F123" s="12" t="n"/>
    </x:row>
    <x:row r="124">
      <x:c r="A124" s="11" t="n"/>
      <x:c r="B124" s="11" t="n"/>
      <x:c r="C124" s="12" t="n"/>
      <x:c r="D124" s="13" t="n"/>
      <x:c r="E124" s="11" t="n"/>
      <x:c r="F124" s="12" t="n"/>
    </x:row>
    <x:row r="125">
      <x:c r="A125" s="11" t="n"/>
      <x:c r="B125" s="11" t="n"/>
      <x:c r="C125" s="12" t="n"/>
      <x:c r="D125" s="13" t="n"/>
      <x:c r="E125" s="11" t="n"/>
      <x:c r="F125" s="12" t="n"/>
    </x:row>
    <x:row r="126">
      <x:c r="A126" s="11" t="n"/>
      <x:c r="B126" s="11" t="n"/>
      <x:c r="C126" s="12" t="n"/>
      <x:c r="D126" s="13" t="n"/>
      <x:c r="E126" s="11" t="n"/>
      <x:c r="F126" s="12" t="n"/>
    </x:row>
    <x:row r="127">
      <x:c r="A127" s="11" t="n"/>
      <x:c r="B127" s="11" t="n"/>
      <x:c r="C127" s="12" t="n"/>
      <x:c r="D127" s="13" t="n"/>
      <x:c r="E127" s="11" t="n"/>
      <x:c r="F127" s="12" t="n"/>
    </x:row>
    <x:row r="128">
      <x:c r="A128" s="11" t="n"/>
      <x:c r="B128" s="11" t="n"/>
      <x:c r="C128" s="12" t="n"/>
      <x:c r="D128" s="13" t="n"/>
      <x:c r="E128" s="11" t="n"/>
      <x:c r="F128" s="12" t="n"/>
    </x:row>
    <x:row r="129">
      <x:c r="A129" s="11" t="n"/>
      <x:c r="B129" s="11" t="n"/>
      <x:c r="C129" s="12" t="n"/>
      <x:c r="D129" s="13" t="n"/>
      <x:c r="E129" s="11" t="n"/>
      <x:c r="F129" s="12" t="n"/>
    </x:row>
    <x:row r="130">
      <x:c r="A130" s="11" t="n"/>
      <x:c r="B130" s="11" t="n"/>
      <x:c r="C130" s="12" t="n"/>
      <x:c r="D130" s="13" t="n"/>
      <x:c r="E130" s="11" t="n"/>
      <x:c r="F130" s="12" t="n"/>
    </x:row>
    <x:row r="131">
      <x:c r="A131" s="11" t="n"/>
      <x:c r="B131" s="11" t="n"/>
      <x:c r="C131" s="12" t="n"/>
      <x:c r="D131" s="13" t="n"/>
      <x:c r="E131" s="11" t="n"/>
      <x:c r="F131" s="12" t="n"/>
    </x:row>
    <x:row r="132">
      <x:c r="A132" s="11" t="n"/>
      <x:c r="B132" s="11" t="n"/>
      <x:c r="C132" s="12" t="n"/>
      <x:c r="D132" s="13" t="n"/>
      <x:c r="E132" s="11" t="n"/>
      <x:c r="F132" s="12" t="n"/>
    </x:row>
    <x:row r="133">
      <x:c r="A133" s="11" t="n"/>
      <x:c r="B133" s="11" t="n"/>
      <x:c r="C133" s="12" t="n"/>
      <x:c r="D133" s="13" t="n"/>
      <x:c r="E133" s="11" t="n"/>
      <x:c r="F133" s="12" t="n"/>
    </x:row>
    <x:row r="134">
      <x:c r="A134" s="11" t="n"/>
      <x:c r="B134" s="11" t="n"/>
      <x:c r="C134" s="12" t="n"/>
      <x:c r="D134" s="13" t="n"/>
      <x:c r="E134" s="11" t="n"/>
      <x:c r="F134" s="12" t="n"/>
    </x:row>
    <x:row r="135">
      <x:c r="A135" s="11" t="n"/>
      <x:c r="B135" s="11" t="n"/>
      <x:c r="C135" s="12" t="n"/>
      <x:c r="D135" s="13" t="n"/>
      <x:c r="E135" s="11" t="n"/>
      <x:c r="F135" s="12" t="n"/>
    </x:row>
    <x:row r="136">
      <x:c r="A136" s="11" t="n"/>
      <x:c r="B136" s="11" t="n"/>
      <x:c r="C136" s="12" t="n"/>
      <x:c r="D136" s="13" t="n"/>
      <x:c r="E136" s="11" t="n"/>
      <x:c r="F136" s="12" t="n"/>
    </x:row>
    <x:row r="137">
      <x:c r="A137" s="11" t="n"/>
      <x:c r="B137" s="11" t="n"/>
      <x:c r="C137" s="12" t="n"/>
      <x:c r="D137" s="13" t="n"/>
      <x:c r="E137" s="11" t="n"/>
      <x:c r="F137" s="12" t="n"/>
    </x:row>
    <x:row r="138">
      <x:c r="A138" s="11" t="n"/>
      <x:c r="B138" s="11" t="n"/>
      <x:c r="C138" s="12" t="n"/>
      <x:c r="D138" s="13" t="n"/>
      <x:c r="E138" s="11" t="n"/>
      <x:c r="F138" s="12" t="n"/>
    </x:row>
    <x:row r="139">
      <x:c r="A139" s="11" t="n"/>
      <x:c r="B139" s="11" t="n"/>
      <x:c r="C139" s="12" t="n"/>
      <x:c r="D139" s="13" t="n"/>
      <x:c r="E139" s="11" t="n"/>
      <x:c r="F139" s="12" t="n"/>
    </x:row>
    <x:row r="140">
      <x:c r="A140" s="11" t="n"/>
      <x:c r="B140" s="11" t="n"/>
      <x:c r="C140" s="12" t="n"/>
      <x:c r="D140" s="13" t="n"/>
      <x:c r="E140" s="11" t="n"/>
      <x:c r="F140" s="12" t="n"/>
    </x:row>
    <x:row r="141">
      <x:c r="A141" s="11" t="n"/>
      <x:c r="B141" s="11" t="n"/>
      <x:c r="C141" s="12" t="n"/>
      <x:c r="D141" s="13" t="n"/>
      <x:c r="E141" s="11" t="n"/>
      <x:c r="F141" s="12" t="n"/>
    </x:row>
    <x:row r="142">
      <x:c r="A142" s="11" t="n"/>
      <x:c r="B142" s="11" t="n"/>
      <x:c r="C142" s="12" t="n"/>
      <x:c r="D142" s="13" t="n"/>
      <x:c r="E142" s="11" t="n"/>
      <x:c r="F142" s="12" t="n"/>
    </x:row>
    <x:row r="143">
      <x:c r="A143" s="11" t="n"/>
      <x:c r="B143" s="11" t="n"/>
      <x:c r="C143" s="12" t="n"/>
      <x:c r="D143" s="13" t="n"/>
      <x:c r="E143" s="11" t="n"/>
      <x:c r="F143" s="12" t="n"/>
    </x:row>
    <x:row r="144">
      <x:c r="A144" s="11" t="n"/>
      <x:c r="B144" s="11" t="n"/>
      <x:c r="C144" s="12" t="n"/>
      <x:c r="D144" s="13" t="n"/>
      <x:c r="E144" s="11" t="n"/>
      <x:c r="F144" s="12" t="n"/>
    </x:row>
    <x:row r="145">
      <x:c r="A145" s="11" t="n"/>
      <x:c r="B145" s="11" t="n"/>
      <x:c r="C145" s="12" t="n"/>
      <x:c r="D145" s="13" t="n"/>
      <x:c r="E145" s="11" t="n"/>
      <x:c r="F145" s="12" t="n"/>
    </x:row>
    <x:row r="146">
      <x:c r="A146" s="11" t="n"/>
      <x:c r="B146" s="11" t="n"/>
      <x:c r="C146" s="12" t="n"/>
      <x:c r="D146" s="13" t="n"/>
      <x:c r="E146" s="11" t="n"/>
      <x:c r="F146" s="12" t="n"/>
    </x:row>
    <x:row r="147">
      <x:c r="A147" s="11" t="n"/>
      <x:c r="B147" s="11" t="n"/>
      <x:c r="C147" s="12" t="n"/>
      <x:c r="D147" s="13" t="n"/>
      <x:c r="E147" s="11" t="n"/>
      <x:c r="F147" s="12" t="n"/>
    </x:row>
    <x:row r="148">
      <x:c r="A148" s="11" t="n"/>
      <x:c r="B148" s="11" t="n"/>
      <x:c r="C148" s="12" t="n"/>
      <x:c r="D148" s="13" t="n"/>
      <x:c r="E148" s="11" t="n"/>
      <x:c r="F148" s="12" t="n"/>
    </x:row>
    <x:row r="149">
      <x:c r="A149" s="11" t="n"/>
      <x:c r="B149" s="11" t="n"/>
      <x:c r="C149" s="12" t="n"/>
      <x:c r="D149" s="13" t="n"/>
      <x:c r="E149" s="11" t="n"/>
      <x:c r="F149" s="12" t="n"/>
    </x:row>
    <x:row r="150">
      <x:c r="A150" s="11" t="n"/>
      <x:c r="B150" s="11" t="n"/>
      <x:c r="C150" s="12" t="n"/>
      <x:c r="D150" s="13" t="n"/>
      <x:c r="E150" s="11" t="n"/>
      <x:c r="F150" s="12" t="n"/>
    </x:row>
    <x:row r="151">
      <x:c r="A151" s="11" t="n"/>
      <x:c r="B151" s="11" t="n"/>
      <x:c r="C151" s="12" t="n"/>
      <x:c r="D151" s="13" t="n"/>
      <x:c r="E151" s="11" t="n"/>
      <x:c r="F151" s="12" t="n"/>
    </x:row>
    <x:row r="152">
      <x:c r="A152" s="11" t="n"/>
      <x:c r="B152" s="11" t="n"/>
      <x:c r="C152" s="12" t="n"/>
      <x:c r="D152" s="13" t="n"/>
      <x:c r="E152" s="11" t="n"/>
      <x:c r="F152" s="12" t="n"/>
    </x:row>
    <x:row r="153">
      <x:c r="A153" s="11" t="n"/>
      <x:c r="B153" s="11" t="n"/>
      <x:c r="C153" s="12" t="n"/>
      <x:c r="D153" s="13" t="n"/>
      <x:c r="E153" s="11" t="n"/>
      <x:c r="F153" s="12" t="n"/>
    </x:row>
    <x:row r="154">
      <x:c r="A154" s="11" t="n"/>
      <x:c r="B154" s="11" t="n"/>
      <x:c r="C154" s="12" t="n"/>
      <x:c r="D154" s="13" t="n"/>
      <x:c r="E154" s="11" t="n"/>
      <x:c r="F154" s="12" t="n"/>
    </x:row>
    <x:row r="155">
      <x:c r="A155" s="11" t="n"/>
      <x:c r="B155" s="11" t="n"/>
      <x:c r="C155" s="12" t="n"/>
      <x:c r="D155" s="13" t="n"/>
      <x:c r="E155" s="11" t="n"/>
      <x:c r="F155" s="12" t="n"/>
    </x:row>
    <x:row r="156">
      <x:c r="A156" s="11" t="n"/>
      <x:c r="B156" s="11" t="n"/>
      <x:c r="C156" s="12" t="n"/>
      <x:c r="D156" s="13" t="n"/>
      <x:c r="E156" s="11" t="n"/>
      <x:c r="F156" s="12" t="n"/>
    </x:row>
    <x:row r="157">
      <x:c r="A157" s="11" t="n"/>
      <x:c r="B157" s="11" t="n"/>
      <x:c r="C157" s="12" t="n"/>
      <x:c r="D157" s="13" t="n"/>
      <x:c r="E157" s="11" t="n"/>
      <x:c r="F157" s="12" t="n"/>
    </x:row>
    <x:row r="158">
      <x:c r="A158" s="11" t="n"/>
      <x:c r="B158" s="11" t="n"/>
      <x:c r="C158" s="12" t="n"/>
      <x:c r="D158" s="13" t="n"/>
      <x:c r="E158" s="11" t="n"/>
      <x:c r="F158" s="12" t="n"/>
    </x:row>
    <x:row r="159">
      <x:c r="A159" s="11" t="n"/>
      <x:c r="B159" s="11" t="n"/>
      <x:c r="C159" s="12" t="n"/>
      <x:c r="D159" s="13" t="n"/>
      <x:c r="E159" s="11" t="n"/>
      <x:c r="F159" s="12" t="n"/>
    </x:row>
    <x:row r="160">
      <x:c r="A160" s="11" t="n"/>
      <x:c r="B160" s="11" t="n"/>
      <x:c r="C160" s="12" t="n"/>
      <x:c r="D160" s="13" t="n"/>
      <x:c r="E160" s="11" t="n"/>
      <x:c r="F160" s="12" t="n"/>
    </x:row>
    <x:row r="161">
      <x:c r="A161" s="11" t="n"/>
      <x:c r="B161" s="11" t="n"/>
      <x:c r="C161" s="12" t="n"/>
      <x:c r="D161" s="13" t="n"/>
      <x:c r="E161" s="11" t="n"/>
      <x:c r="F161" s="12" t="n"/>
    </x:row>
    <x:row r="162">
      <x:c r="A162" s="11" t="n"/>
      <x:c r="B162" s="11" t="n"/>
      <x:c r="C162" s="12" t="n"/>
      <x:c r="D162" s="13" t="n"/>
      <x:c r="E162" s="11" t="n"/>
      <x:c r="F162" s="12" t="n"/>
    </x:row>
    <x:row r="163">
      <x:c r="A163" s="11" t="n"/>
      <x:c r="B163" s="11" t="n"/>
      <x:c r="C163" s="12" t="n"/>
      <x:c r="D163" s="13" t="n"/>
      <x:c r="E163" s="11" t="n"/>
      <x:c r="F163" s="12" t="n"/>
    </x:row>
    <x:row r="164">
      <x:c r="A164" s="11" t="n"/>
      <x:c r="B164" s="11" t="n"/>
      <x:c r="C164" s="12" t="n"/>
      <x:c r="D164" s="13" t="n"/>
      <x:c r="E164" s="11" t="n"/>
      <x:c r="F164" s="12" t="n"/>
    </x:row>
    <x:row r="165">
      <x:c r="A165" s="11" t="n"/>
      <x:c r="B165" s="11" t="n"/>
      <x:c r="C165" s="12" t="n"/>
      <x:c r="D165" s="13" t="n"/>
      <x:c r="E165" s="11" t="n"/>
      <x:c r="F165" s="12" t="n"/>
    </x:row>
    <x:row r="166">
      <x:c r="A166" s="11" t="n"/>
      <x:c r="B166" s="11" t="n"/>
      <x:c r="C166" s="12" t="n"/>
      <x:c r="D166" s="13" t="n"/>
      <x:c r="E166" s="11" t="n"/>
      <x:c r="F166" s="12" t="n"/>
    </x:row>
    <x:row r="167">
      <x:c r="A167" s="11" t="n"/>
      <x:c r="B167" s="11" t="n"/>
      <x:c r="C167" s="12" t="n"/>
      <x:c r="D167" s="13" t="n"/>
      <x:c r="E167" s="11" t="n"/>
      <x:c r="F167" s="12" t="n"/>
    </x:row>
    <x:row r="168">
      <x:c r="A168" s="11" t="n"/>
      <x:c r="B168" s="11" t="n"/>
      <x:c r="C168" s="12" t="n"/>
      <x:c r="D168" s="13" t="n"/>
      <x:c r="E168" s="11" t="n"/>
      <x:c r="F168" s="12" t="n"/>
    </x:row>
    <x:row r="169">
      <x:c r="A169" s="11" t="n"/>
      <x:c r="B169" s="11" t="n"/>
      <x:c r="C169" s="12" t="n"/>
      <x:c r="D169" s="13" t="n"/>
      <x:c r="E169" s="11" t="n"/>
      <x:c r="F169" s="12" t="n"/>
    </x:row>
    <x:row r="170">
      <x:c r="A170" s="11" t="n"/>
      <x:c r="B170" s="11" t="n"/>
      <x:c r="C170" s="12" t="n"/>
      <x:c r="D170" s="13" t="n"/>
      <x:c r="E170" s="11" t="n"/>
      <x:c r="F170" s="12" t="n"/>
    </x:row>
    <x:row r="171">
      <x:c r="A171" s="11" t="n"/>
      <x:c r="B171" s="11" t="n"/>
      <x:c r="C171" s="12" t="n"/>
      <x:c r="D171" s="13" t="n"/>
      <x:c r="E171" s="11" t="n"/>
      <x:c r="F171" s="12" t="n"/>
    </x:row>
    <x:row r="172">
      <x:c r="A172" s="11" t="n"/>
      <x:c r="B172" s="11" t="n"/>
      <x:c r="C172" s="12" t="n"/>
      <x:c r="D172" s="13" t="n"/>
      <x:c r="E172" s="11" t="n"/>
      <x:c r="F172" s="12" t="n"/>
    </x:row>
    <x:row r="173">
      <x:c r="A173" s="11" t="n"/>
      <x:c r="B173" s="11" t="n"/>
      <x:c r="C173" s="12" t="n"/>
      <x:c r="D173" s="13" t="n"/>
      <x:c r="E173" s="11" t="n"/>
      <x:c r="F173" s="12" t="n"/>
    </x:row>
    <x:row r="174">
      <x:c r="A174" s="11" t="n"/>
      <x:c r="B174" s="11" t="n"/>
      <x:c r="C174" s="12" t="n"/>
      <x:c r="D174" s="13" t="n"/>
      <x:c r="E174" s="11" t="n"/>
      <x:c r="F174" s="12" t="n"/>
    </x:row>
    <x:row r="175">
      <x:c r="A175" s="11" t="n"/>
      <x:c r="B175" s="11" t="n"/>
      <x:c r="C175" s="12" t="n"/>
      <x:c r="D175" s="13" t="n"/>
      <x:c r="E175" s="11" t="n"/>
      <x:c r="F175" s="12" t="n"/>
    </x:row>
    <x:row r="176">
      <x:c r="A176" s="11" t="n"/>
      <x:c r="B176" s="11" t="n"/>
      <x:c r="C176" s="12" t="n"/>
      <x:c r="D176" s="13" t="n"/>
      <x:c r="E176" s="11" t="n"/>
      <x:c r="F176" s="12" t="n"/>
    </x:row>
    <x:row r="177">
      <x:c r="A177" s="11" t="n"/>
      <x:c r="B177" s="11" t="n"/>
      <x:c r="C177" s="12" t="n"/>
      <x:c r="D177" s="13" t="n"/>
      <x:c r="E177" s="11" t="n"/>
      <x:c r="F177" s="12" t="n"/>
    </x:row>
    <x:row r="178">
      <x:c r="A178" s="11" t="n"/>
      <x:c r="B178" s="11" t="n"/>
      <x:c r="C178" s="12" t="n"/>
      <x:c r="D178" s="13" t="n"/>
      <x:c r="E178" s="11" t="n"/>
      <x:c r="F178" s="12" t="n"/>
    </x:row>
    <x:row r="179">
      <x:c r="A179" s="11" t="n"/>
      <x:c r="B179" s="11" t="n"/>
      <x:c r="C179" s="12" t="n"/>
      <x:c r="D179" s="13" t="n"/>
      <x:c r="E179" s="11" t="n"/>
      <x:c r="F179" s="12" t="n"/>
    </x:row>
    <x:row r="180">
      <x:c r="A180" s="11" t="n"/>
      <x:c r="B180" s="11" t="n"/>
      <x:c r="C180" s="12" t="n"/>
      <x:c r="D180" s="13" t="n"/>
      <x:c r="E180" s="11" t="n"/>
      <x:c r="F180" s="12" t="n"/>
    </x:row>
    <x:row r="181">
      <x:c r="A181" s="11" t="n"/>
      <x:c r="B181" s="11" t="n"/>
      <x:c r="C181" s="12" t="n"/>
      <x:c r="D181" s="13" t="n"/>
      <x:c r="E181" s="11" t="n"/>
      <x:c r="F181" s="12" t="n"/>
    </x:row>
    <x:row r="182">
      <x:c r="A182" s="11" t="n"/>
      <x:c r="B182" s="11" t="n"/>
      <x:c r="C182" s="12" t="n"/>
      <x:c r="D182" s="13" t="n"/>
      <x:c r="E182" s="11" t="n"/>
      <x:c r="F182" s="12" t="n"/>
    </x:row>
    <x:row r="183">
      <x:c r="A183" s="11" t="n"/>
      <x:c r="B183" s="11" t="n"/>
      <x:c r="C183" s="12" t="n"/>
      <x:c r="D183" s="13" t="n"/>
      <x:c r="E183" s="11" t="n"/>
      <x:c r="F183" s="12" t="n"/>
    </x:row>
    <x:row r="184">
      <x:c r="A184" s="11" t="n"/>
      <x:c r="B184" s="11" t="n"/>
      <x:c r="C184" s="12" t="n"/>
      <x:c r="D184" s="13" t="n"/>
      <x:c r="E184" s="11" t="n"/>
      <x:c r="F184" s="12" t="n"/>
    </x:row>
    <x:row r="185">
      <x:c r="A185" s="11" t="n"/>
      <x:c r="B185" s="11" t="n"/>
      <x:c r="C185" s="12" t="n"/>
      <x:c r="D185" s="13" t="n"/>
      <x:c r="E185" s="11" t="n"/>
      <x:c r="F185" s="12" t="n"/>
    </x:row>
    <x:row r="186">
      <x:c r="A186" s="11" t="n"/>
      <x:c r="B186" s="11" t="n"/>
      <x:c r="C186" s="12" t="n"/>
      <x:c r="D186" s="13" t="n"/>
      <x:c r="E186" s="11" t="n"/>
      <x:c r="F186" s="12" t="n"/>
    </x:row>
    <x:row r="187">
      <x:c r="A187" s="11" t="n"/>
      <x:c r="B187" s="11" t="n"/>
      <x:c r="C187" s="12" t="n"/>
      <x:c r="D187" s="13" t="n"/>
      <x:c r="E187" s="11" t="n"/>
      <x:c r="F187" s="12" t="n"/>
    </x:row>
    <x:row r="188">
      <x:c r="A188" s="11" t="n"/>
      <x:c r="B188" s="11" t="n"/>
      <x:c r="C188" s="12" t="n"/>
      <x:c r="D188" s="13" t="n"/>
      <x:c r="E188" s="11" t="n"/>
      <x:c r="F188" s="12" t="n"/>
    </x:row>
    <x:row r="189">
      <x:c r="A189" s="11" t="n"/>
      <x:c r="B189" s="11" t="n"/>
      <x:c r="C189" s="12" t="n"/>
      <x:c r="D189" s="13" t="n"/>
      <x:c r="E189" s="11" t="n"/>
      <x:c r="F189" s="12" t="n"/>
    </x:row>
    <x:row r="190">
      <x:c r="A190" s="11" t="n"/>
      <x:c r="B190" s="11" t="n"/>
      <x:c r="C190" s="12" t="n"/>
      <x:c r="D190" s="13" t="n"/>
      <x:c r="E190" s="11" t="n"/>
      <x:c r="F190" s="12" t="n"/>
    </x:row>
    <x:row r="191">
      <x:c r="A191" s="11" t="n"/>
      <x:c r="B191" s="11" t="n"/>
      <x:c r="C191" s="12" t="n"/>
      <x:c r="D191" s="13" t="n"/>
      <x:c r="E191" s="11" t="n"/>
      <x:c r="F191" s="12" t="n"/>
    </x:row>
    <x:row r="192">
      <x:c r="A192" s="11" t="n"/>
      <x:c r="B192" s="11" t="n"/>
      <x:c r="C192" s="12" t="n"/>
      <x:c r="D192" s="13" t="n"/>
      <x:c r="E192" s="11" t="n"/>
      <x:c r="F192" s="12" t="n"/>
    </x:row>
    <x:row r="193">
      <x:c r="A193" s="11" t="n"/>
      <x:c r="B193" s="11" t="n"/>
      <x:c r="C193" s="12" t="n"/>
      <x:c r="D193" s="13" t="n"/>
      <x:c r="E193" s="11" t="n"/>
      <x:c r="F193" s="12" t="n"/>
    </x:row>
    <x:row r="194">
      <x:c r="A194" s="11" t="n"/>
      <x:c r="B194" s="11" t="n"/>
      <x:c r="C194" s="12" t="n"/>
      <x:c r="D194" s="13" t="n"/>
      <x:c r="E194" s="11" t="n"/>
      <x:c r="F194" s="12" t="n"/>
    </x:row>
    <x:row r="195">
      <x:c r="A195" s="11" t="n"/>
      <x:c r="B195" s="11" t="n"/>
      <x:c r="C195" s="12" t="n"/>
      <x:c r="D195" s="13" t="n"/>
      <x:c r="E195" s="11" t="n"/>
      <x:c r="F195" s="12" t="n"/>
    </x:row>
    <x:row r="196">
      <x:c r="A196" s="11" t="n"/>
      <x:c r="B196" s="11" t="n"/>
      <x:c r="C196" s="12" t="n"/>
      <x:c r="D196" s="13" t="n"/>
      <x:c r="E196" s="11" t="n"/>
      <x:c r="F196" s="12" t="n"/>
    </x:row>
    <x:row r="197">
      <x:c r="A197" s="11" t="n"/>
      <x:c r="B197" s="11" t="n"/>
      <x:c r="C197" s="12" t="n"/>
      <x:c r="D197" s="13" t="n"/>
      <x:c r="E197" s="11" t="n"/>
      <x:c r="F197" s="12" t="n"/>
    </x:row>
    <x:row r="198">
      <x:c r="A198" s="11" t="n"/>
      <x:c r="B198" s="11" t="n"/>
      <x:c r="C198" s="12" t="n"/>
      <x:c r="D198" s="13" t="n"/>
      <x:c r="E198" s="11" t="n"/>
      <x:c r="F198" s="12" t="n"/>
    </x:row>
    <x:row r="199">
      <x:c r="A199" s="11" t="n"/>
      <x:c r="B199" s="11" t="n"/>
      <x:c r="C199" s="12" t="n"/>
      <x:c r="D199" s="13" t="n"/>
      <x:c r="E199" s="11" t="n"/>
      <x:c r="F199" s="12" t="n"/>
    </x:row>
    <x:row r="200">
      <x:c r="A200" s="11" t="n"/>
      <x:c r="B200" s="11" t="n"/>
      <x:c r="C200" s="12" t="n"/>
      <x:c r="D200" s="13" t="n"/>
      <x:c r="E200" s="11" t="n"/>
      <x:c r="F200" s="12" t="n"/>
    </x:row>
    <x:row r="201">
      <x:c r="A201" s="11" t="n"/>
      <x:c r="B201" s="11" t="n"/>
      <x:c r="C201" s="12" t="n"/>
      <x:c r="D201" s="13" t="n"/>
      <x:c r="E201" s="11" t="n"/>
      <x:c r="F201" s="12" t="n"/>
    </x:row>
    <x:row r="202">
      <x:c r="A202" s="11" t="n"/>
      <x:c r="B202" s="11" t="n"/>
      <x:c r="C202" s="12" t="n"/>
      <x:c r="D202" s="13" t="n"/>
      <x:c r="E202" s="11" t="n"/>
      <x:c r="F202" s="12" t="n"/>
    </x:row>
    <x:row r="203">
      <x:c r="A203" s="11" t="n"/>
      <x:c r="B203" s="11" t="n"/>
      <x:c r="C203" s="12" t="n"/>
      <x:c r="D203" s="13" t="n"/>
      <x:c r="E203" s="11" t="n"/>
      <x:c r="F203" s="12" t="n"/>
    </x:row>
    <x:row r="204">
      <x:c r="A204" s="11" t="n"/>
      <x:c r="B204" s="11" t="n"/>
      <x:c r="C204" s="12" t="n"/>
      <x:c r="D204" s="13" t="n"/>
      <x:c r="E204" s="11" t="n"/>
      <x:c r="F204" s="12" t="n"/>
    </x:row>
    <x:row r="205">
      <x:c r="A205" s="11" t="n"/>
      <x:c r="B205" s="11" t="n"/>
      <x:c r="C205" s="12" t="n"/>
      <x:c r="D205" s="13" t="n"/>
      <x:c r="E205" s="11" t="n"/>
      <x:c r="F205" s="12" t="n"/>
    </x:row>
    <x:row r="206">
      <x:c r="A206" s="11" t="n"/>
      <x:c r="B206" s="11" t="n"/>
      <x:c r="C206" s="12" t="n"/>
      <x:c r="D206" s="13" t="n"/>
      <x:c r="E206" s="11" t="n"/>
      <x:c r="F206" s="12" t="n"/>
    </x:row>
    <x:row r="207">
      <x:c r="A207" s="11" t="n"/>
      <x:c r="B207" s="11" t="n"/>
      <x:c r="C207" s="12" t="n"/>
      <x:c r="D207" s="13" t="n"/>
      <x:c r="E207" s="11" t="n"/>
      <x:c r="F207" s="12" t="n"/>
    </x:row>
    <x:row r="208">
      <x:c r="A208" s="11" t="n"/>
      <x:c r="B208" s="11" t="n"/>
      <x:c r="C208" s="12" t="n"/>
      <x:c r="D208" s="13" t="n"/>
      <x:c r="E208" s="11" t="n"/>
      <x:c r="F208" s="12" t="n"/>
    </x:row>
    <x:row r="209">
      <x:c r="A209" s="11" t="n"/>
      <x:c r="B209" s="11" t="n"/>
      <x:c r="C209" s="12" t="n"/>
      <x:c r="D209" s="13" t="n"/>
      <x:c r="E209" s="11" t="n"/>
      <x:c r="F209" s="12" t="n"/>
    </x:row>
    <x:row r="210">
      <x:c r="A210" s="11" t="n"/>
      <x:c r="B210" s="11" t="n"/>
      <x:c r="C210" s="12" t="n"/>
      <x:c r="D210" s="13" t="n"/>
      <x:c r="E210" s="11" t="n"/>
      <x:c r="F210" s="12" t="n"/>
    </x:row>
    <x:row r="211">
      <x:c r="A211" s="11" t="n"/>
      <x:c r="B211" s="11" t="n"/>
      <x:c r="C211" s="12" t="n"/>
      <x:c r="D211" s="13" t="n"/>
      <x:c r="E211" s="11" t="n"/>
      <x:c r="F211" s="12" t="n"/>
    </x:row>
    <x:row r="212">
      <x:c r="A212" s="11" t="n"/>
      <x:c r="B212" s="11" t="n"/>
      <x:c r="C212" s="12" t="n"/>
      <x:c r="D212" s="13" t="n"/>
      <x:c r="E212" s="11" t="n"/>
      <x:c r="F212" s="12" t="n"/>
    </x:row>
    <x:row r="213">
      <x:c r="A213" s="11" t="n"/>
      <x:c r="B213" s="11" t="n"/>
      <x:c r="C213" s="12" t="n"/>
      <x:c r="D213" s="13" t="n"/>
      <x:c r="E213" s="11" t="n"/>
      <x:c r="F213" s="12" t="n"/>
    </x:row>
    <x:row r="214">
      <x:c r="A214" s="11" t="n"/>
      <x:c r="B214" s="11" t="n"/>
      <x:c r="C214" s="12" t="n"/>
      <x:c r="D214" s="13" t="n"/>
      <x:c r="E214" s="11" t="n"/>
      <x:c r="F214" s="12" t="n"/>
    </x:row>
    <x:row r="215">
      <x:c r="A215" s="11" t="n"/>
      <x:c r="B215" s="11" t="n"/>
      <x:c r="C215" s="12" t="n"/>
      <x:c r="D215" s="13" t="n"/>
      <x:c r="E215" s="11" t="n"/>
      <x:c r="F215" s="12" t="n"/>
    </x:row>
    <x:row r="216">
      <x:c r="A216" s="11" t="n"/>
      <x:c r="B216" s="11" t="n"/>
      <x:c r="C216" s="12" t="n"/>
      <x:c r="D216" s="13" t="n"/>
      <x:c r="E216" s="11" t="n"/>
      <x:c r="F216" s="12" t="n"/>
    </x:row>
    <x:row r="217">
      <x:c r="A217" s="11" t="n"/>
      <x:c r="B217" s="11" t="n"/>
      <x:c r="C217" s="12" t="n"/>
      <x:c r="D217" s="13" t="n"/>
      <x:c r="E217" s="11" t="n"/>
      <x:c r="F217" s="12" t="n"/>
    </x:row>
    <x:row r="218">
      <x:c r="A218" s="11" t="n"/>
      <x:c r="B218" s="11" t="n"/>
      <x:c r="C218" s="12" t="n"/>
      <x:c r="D218" s="13" t="n"/>
      <x:c r="E218" s="11" t="n"/>
      <x:c r="F218" s="12" t="n"/>
    </x:row>
    <x:row r="219">
      <x:c r="A219" s="11" t="n"/>
      <x:c r="B219" s="11" t="n"/>
      <x:c r="C219" s="12" t="n"/>
      <x:c r="D219" s="13" t="n"/>
      <x:c r="E219" s="11" t="n"/>
      <x:c r="F219" s="12" t="n"/>
    </x:row>
    <x:row r="220">
      <x:c r="A220" s="11" t="n"/>
      <x:c r="B220" s="11" t="n"/>
      <x:c r="C220" s="12" t="n"/>
      <x:c r="D220" s="13" t="n"/>
      <x:c r="E220" s="11" t="n"/>
      <x:c r="F220" s="12" t="n"/>
    </x:row>
    <x:row r="221">
      <x:c r="A221" s="11" t="n"/>
      <x:c r="B221" s="11" t="n"/>
      <x:c r="C221" s="12" t="n"/>
      <x:c r="D221" s="13" t="n"/>
      <x:c r="E221" s="11" t="n"/>
      <x:c r="F221" s="12" t="n"/>
    </x:row>
    <x:row r="222">
      <x:c r="A222" s="11" t="n"/>
      <x:c r="B222" s="11" t="n"/>
      <x:c r="C222" s="12" t="n"/>
      <x:c r="D222" s="13" t="n"/>
      <x:c r="E222" s="11" t="n"/>
      <x:c r="F222" s="12" t="n"/>
    </x:row>
    <x:row r="223">
      <x:c r="A223" s="11" t="n"/>
      <x:c r="B223" s="11" t="n"/>
      <x:c r="C223" s="12" t="n"/>
      <x:c r="D223" s="13" t="n"/>
      <x:c r="E223" s="11" t="n"/>
      <x:c r="F223" s="12" t="n"/>
    </x:row>
    <x:row r="224">
      <x:c r="A224" s="11" t="n"/>
      <x:c r="B224" s="11" t="n"/>
      <x:c r="C224" s="12" t="n"/>
      <x:c r="D224" s="13" t="n"/>
      <x:c r="E224" s="11" t="n"/>
      <x:c r="F224" s="12" t="n"/>
    </x:row>
    <x:row r="225">
      <x:c r="A225" s="11" t="n"/>
      <x:c r="B225" s="11" t="n"/>
      <x:c r="C225" s="12" t="n"/>
      <x:c r="D225" s="13" t="n"/>
      <x:c r="E225" s="11" t="n"/>
      <x:c r="F225" s="12" t="n"/>
    </x:row>
    <x:row r="226">
      <x:c r="A226" s="11" t="n"/>
      <x:c r="B226" s="11" t="n"/>
      <x:c r="C226" s="12" t="n"/>
      <x:c r="D226" s="13" t="n"/>
      <x:c r="E226" s="11" t="n"/>
      <x:c r="F226" s="12" t="n"/>
    </x:row>
    <x:row r="227">
      <x:c r="A227" s="11" t="n"/>
      <x:c r="B227" s="11" t="n"/>
      <x:c r="C227" s="12" t="n"/>
      <x:c r="D227" s="13" t="n"/>
      <x:c r="E227" s="11" t="n"/>
      <x:c r="F227" s="12" t="n"/>
    </x:row>
    <x:row r="228">
      <x:c r="A228" s="11" t="n"/>
      <x:c r="B228" s="11" t="n"/>
      <x:c r="C228" s="12" t="n"/>
      <x:c r="D228" s="13" t="n"/>
      <x:c r="E228" s="11" t="n"/>
      <x:c r="F228" s="12" t="n"/>
    </x:row>
    <x:row r="229">
      <x:c r="A229" s="11" t="n"/>
      <x:c r="B229" s="11" t="n"/>
      <x:c r="C229" s="12" t="n"/>
      <x:c r="D229" s="13" t="n"/>
      <x:c r="E229" s="11" t="n"/>
      <x:c r="F229" s="12" t="n"/>
    </x:row>
    <x:row r="230">
      <x:c r="A230" s="11" t="n"/>
      <x:c r="B230" s="11" t="n"/>
      <x:c r="C230" s="12" t="n"/>
      <x:c r="D230" s="13" t="n"/>
      <x:c r="E230" s="11" t="n"/>
      <x:c r="F230" s="12" t="n"/>
    </x:row>
    <x:row r="231">
      <x:c r="A231" s="11" t="n"/>
      <x:c r="B231" s="11" t="n"/>
      <x:c r="C231" s="12" t="n"/>
      <x:c r="D231" s="13" t="n"/>
      <x:c r="E231" s="11" t="n"/>
      <x:c r="F231" s="12" t="n"/>
    </x:row>
    <x:row r="232">
      <x:c r="A232" s="11" t="n"/>
      <x:c r="B232" s="11" t="n"/>
      <x:c r="C232" s="12" t="n"/>
      <x:c r="D232" s="13" t="n"/>
      <x:c r="E232" s="11" t="n"/>
      <x:c r="F232" s="12" t="n"/>
    </x:row>
    <x:row r="233">
      <x:c r="A233" s="11" t="n"/>
      <x:c r="B233" s="11" t="n"/>
      <x:c r="C233" s="12" t="n"/>
      <x:c r="D233" s="13" t="n"/>
      <x:c r="E233" s="11" t="n"/>
      <x:c r="F233" s="12" t="n"/>
    </x:row>
    <x:row r="234">
      <x:c r="A234" s="11" t="n"/>
      <x:c r="B234" s="11" t="n"/>
      <x:c r="C234" s="12" t="n"/>
      <x:c r="D234" s="13" t="n"/>
      <x:c r="E234" s="11" t="n"/>
      <x:c r="F234" s="12" t="n"/>
    </x:row>
    <x:row r="235">
      <x:c r="A235" s="11" t="n"/>
      <x:c r="B235" s="11" t="n"/>
      <x:c r="C235" s="12" t="n"/>
      <x:c r="D235" s="13" t="n"/>
      <x:c r="E235" s="11" t="n"/>
      <x:c r="F235" s="12" t="n"/>
    </x:row>
    <x:row r="236">
      <x:c r="A236" s="11" t="n"/>
      <x:c r="B236" s="11" t="n"/>
      <x:c r="C236" s="12" t="n"/>
      <x:c r="D236" s="13" t="n"/>
      <x:c r="E236" s="11" t="n"/>
      <x:c r="F236" s="12" t="n"/>
    </x:row>
    <x:row r="237">
      <x:c r="A237" s="11" t="n"/>
      <x:c r="B237" s="11" t="n"/>
      <x:c r="C237" s="12" t="n"/>
      <x:c r="D237" s="13" t="n"/>
      <x:c r="E237" s="11" t="n"/>
      <x:c r="F237" s="12" t="n"/>
    </x:row>
    <x:row r="238">
      <x:c r="A238" s="11" t="n"/>
      <x:c r="B238" s="11" t="n"/>
      <x:c r="C238" s="12" t="n"/>
      <x:c r="D238" s="13" t="n"/>
      <x:c r="E238" s="11" t="n"/>
      <x:c r="F238" s="12" t="n"/>
    </x:row>
    <x:row r="239">
      <x:c r="A239" s="11" t="n"/>
      <x:c r="B239" s="11" t="n"/>
      <x:c r="C239" s="12" t="n"/>
      <x:c r="D239" s="13" t="n"/>
      <x:c r="E239" s="11" t="n"/>
      <x:c r="F239" s="12" t="n"/>
    </x:row>
    <x:row r="240">
      <x:c r="A240" s="11" t="n"/>
      <x:c r="B240" s="11" t="n"/>
      <x:c r="C240" s="12" t="n"/>
      <x:c r="D240" s="13" t="n"/>
      <x:c r="E240" s="11" t="n"/>
      <x:c r="F240" s="12" t="n"/>
    </x:row>
    <x:row r="241">
      <x:c r="A241" s="11" t="n"/>
      <x:c r="B241" s="11" t="n"/>
      <x:c r="C241" s="12" t="n"/>
      <x:c r="D241" s="13" t="n"/>
      <x:c r="E241" s="11" t="n"/>
      <x:c r="F241" s="12" t="n"/>
    </x:row>
    <x:row r="242">
      <x:c r="A242" s="11" t="n"/>
      <x:c r="B242" s="11" t="n"/>
      <x:c r="C242" s="12" t="n"/>
      <x:c r="D242" s="13" t="n"/>
      <x:c r="E242" s="11" t="n"/>
      <x:c r="F242" s="12" t="n"/>
    </x:row>
    <x:row r="243">
      <x:c r="A243" s="11" t="n"/>
      <x:c r="B243" s="11" t="n"/>
      <x:c r="C243" s="12" t="n"/>
      <x:c r="D243" s="13" t="n"/>
      <x:c r="E243" s="11" t="n"/>
      <x:c r="F243" s="12" t="n"/>
    </x:row>
    <x:row r="244">
      <x:c r="A244" s="11" t="n"/>
      <x:c r="B244" s="11" t="n"/>
      <x:c r="C244" s="12" t="n"/>
      <x:c r="D244" s="13" t="n"/>
      <x:c r="E244" s="11" t="n"/>
      <x:c r="F244" s="12" t="n"/>
    </x:row>
    <x:row r="245">
      <x:c r="A245" s="11" t="n"/>
      <x:c r="B245" s="11" t="n"/>
      <x:c r="C245" s="12" t="n"/>
      <x:c r="D245" s="13" t="n"/>
      <x:c r="E245" s="11" t="n"/>
      <x:c r="F245" s="12" t="n"/>
    </x:row>
    <x:row r="246">
      <x:c r="A246" s="11" t="n"/>
      <x:c r="B246" s="11" t="n"/>
      <x:c r="C246" s="12" t="n"/>
      <x:c r="D246" s="13" t="n"/>
      <x:c r="E246" s="11" t="n"/>
      <x:c r="F246" s="12" t="n"/>
    </x:row>
    <x:row r="247">
      <x:c r="A247" s="11" t="n"/>
      <x:c r="B247" s="11" t="n"/>
      <x:c r="C247" s="12" t="n"/>
      <x:c r="D247" s="13" t="n"/>
      <x:c r="E247" s="11" t="n"/>
      <x:c r="F247" s="12" t="n"/>
    </x:row>
    <x:row r="248">
      <x:c r="A248" s="11" t="n"/>
      <x:c r="B248" s="11" t="n"/>
      <x:c r="C248" s="12" t="n"/>
      <x:c r="D248" s="13" t="n"/>
      <x:c r="E248" s="11" t="n"/>
      <x:c r="F248" s="12" t="n"/>
    </x:row>
    <x:row r="249">
      <x:c r="A249" s="11" t="n"/>
      <x:c r="B249" s="11" t="n"/>
      <x:c r="C249" s="12" t="n"/>
      <x:c r="D249" s="13" t="n"/>
      <x:c r="E249" s="11" t="n"/>
      <x:c r="F249" s="12" t="n"/>
    </x:row>
    <x:row r="250">
      <x:c r="A250" s="11" t="n"/>
      <x:c r="B250" s="11" t="n"/>
      <x:c r="C250" s="12" t="n"/>
      <x:c r="D250" s="13" t="n"/>
      <x:c r="E250" s="11" t="n"/>
      <x:c r="F250" s="12" t="n"/>
    </x:row>
    <x:row r="251">
      <x:c r="A251" s="11" t="n"/>
      <x:c r="B251" s="11" t="n"/>
      <x:c r="C251" s="12" t="n"/>
      <x:c r="D251" s="13" t="n"/>
      <x:c r="E251" s="11" t="n"/>
      <x:c r="F251" s="12" t="n"/>
    </x:row>
    <x:row r="252">
      <x:c r="A252" s="11" t="n"/>
      <x:c r="B252" s="11" t="n"/>
      <x:c r="C252" s="12" t="n"/>
      <x:c r="D252" s="13" t="n"/>
      <x:c r="E252" s="11" t="n"/>
      <x:c r="F252" s="12" t="n"/>
    </x:row>
    <x:row r="253">
      <x:c r="A253" s="11" t="n"/>
      <x:c r="B253" s="11" t="n"/>
      <x:c r="C253" s="12" t="n"/>
      <x:c r="D253" s="13" t="n"/>
      <x:c r="E253" s="11" t="n"/>
      <x:c r="F253" s="12" t="n"/>
    </x:row>
    <x:row r="254">
      <x:c r="A254" s="11" t="n"/>
      <x:c r="B254" s="11" t="n"/>
      <x:c r="C254" s="12" t="n"/>
      <x:c r="D254" s="13" t="n"/>
      <x:c r="E254" s="11" t="n"/>
      <x:c r="F254" s="12" t="n"/>
    </x:row>
    <x:row r="255">
      <x:c r="A255" s="11" t="n"/>
      <x:c r="B255" s="11" t="n"/>
      <x:c r="C255" s="12" t="n"/>
      <x:c r="D255" s="13" t="n"/>
      <x:c r="E255" s="11" t="n"/>
      <x:c r="F255" s="12" t="n"/>
    </x:row>
    <x:row r="256">
      <x:c r="A256" s="11" t="n"/>
      <x:c r="B256" s="11" t="n"/>
      <x:c r="C256" s="12" t="n"/>
      <x:c r="D256" s="13" t="n"/>
      <x:c r="E256" s="11" t="n"/>
      <x:c r="F256" s="12" t="n"/>
    </x:row>
    <x:row r="257">
      <x:c r="A257" s="11" t="n"/>
      <x:c r="B257" s="11" t="n"/>
      <x:c r="C257" s="12" t="n"/>
      <x:c r="D257" s="13" t="n"/>
      <x:c r="E257" s="11" t="n"/>
      <x:c r="F257" s="12" t="n"/>
    </x:row>
    <x:row r="258">
      <x:c r="A258" s="11" t="n"/>
      <x:c r="B258" s="11" t="n"/>
      <x:c r="C258" s="12" t="n"/>
      <x:c r="D258" s="13" t="n"/>
      <x:c r="E258" s="11" t="n"/>
      <x:c r="F258" s="12" t="n"/>
    </x:row>
    <x:row r="259">
      <x:c r="A259" s="11" t="n"/>
      <x:c r="B259" s="11" t="n"/>
      <x:c r="C259" s="12" t="n"/>
      <x:c r="D259" s="13" t="n"/>
      <x:c r="E259" s="11" t="n"/>
      <x:c r="F259" s="12" t="n"/>
    </x:row>
    <x:row r="260">
      <x:c r="A260" s="11" t="n"/>
      <x:c r="B260" s="11" t="n"/>
      <x:c r="C260" s="12" t="n"/>
      <x:c r="D260" s="13" t="n"/>
      <x:c r="E260" s="11" t="n"/>
      <x:c r="F260" s="12" t="n"/>
    </x:row>
    <x:row r="261">
      <x:c r="A261" s="11" t="n"/>
      <x:c r="B261" s="11" t="n"/>
      <x:c r="C261" s="12" t="n"/>
      <x:c r="D261" s="13" t="n"/>
      <x:c r="E261" s="11" t="n"/>
      <x:c r="F261" s="12" t="n"/>
    </x:row>
    <x:row r="262">
      <x:c r="A262" s="11" t="n"/>
      <x:c r="B262" s="11" t="n"/>
      <x:c r="C262" s="12" t="n"/>
      <x:c r="D262" s="13" t="n"/>
      <x:c r="E262" s="11" t="n"/>
      <x:c r="F262" s="12" t="n"/>
    </x:row>
    <x:row r="263">
      <x:c r="A263" s="11" t="n"/>
      <x:c r="B263" s="11" t="n"/>
      <x:c r="C263" s="12" t="n"/>
      <x:c r="D263" s="13" t="n"/>
      <x:c r="E263" s="11" t="n"/>
      <x:c r="F263" s="12" t="n"/>
    </x:row>
    <x:row r="264">
      <x:c r="A264" s="11" t="n"/>
      <x:c r="B264" s="11" t="n"/>
      <x:c r="C264" s="12" t="n"/>
      <x:c r="D264" s="13" t="n"/>
      <x:c r="E264" s="11" t="n"/>
      <x:c r="F264" s="12" t="n"/>
    </x:row>
    <x:row r="265">
      <x:c r="A265" s="11" t="n"/>
      <x:c r="B265" s="11" t="n"/>
      <x:c r="C265" s="12" t="n"/>
      <x:c r="D265" s="13" t="n"/>
      <x:c r="E265" s="11" t="n"/>
      <x:c r="F265" s="12" t="n"/>
    </x:row>
    <x:row r="266">
      <x:c r="A266" s="11" t="n"/>
      <x:c r="B266" s="11" t="n"/>
      <x:c r="C266" s="12" t="n"/>
      <x:c r="D266" s="13" t="n"/>
      <x:c r="E266" s="11" t="n"/>
      <x:c r="F266" s="12" t="n"/>
    </x:row>
    <x:row r="267">
      <x:c r="A267" s="11" t="n"/>
      <x:c r="B267" s="11" t="n"/>
      <x:c r="C267" s="12" t="n"/>
      <x:c r="D267" s="13" t="n"/>
      <x:c r="E267" s="11" t="n"/>
      <x:c r="F267" s="12" t="n"/>
    </x:row>
    <x:row r="268">
      <x:c r="A268" s="11" t="n"/>
      <x:c r="B268" s="11" t="n"/>
      <x:c r="C268" s="12" t="n"/>
      <x:c r="D268" s="13" t="n"/>
      <x:c r="E268" s="11" t="n"/>
      <x:c r="F268" s="12" t="n"/>
    </x:row>
    <x:row r="269">
      <x:c r="A269" s="11" t="n"/>
      <x:c r="B269" s="11" t="n"/>
      <x:c r="C269" s="12" t="n"/>
      <x:c r="D269" s="13" t="n"/>
      <x:c r="E269" s="11" t="n"/>
      <x:c r="F269" s="12" t="n"/>
    </x:row>
    <x:row r="270">
      <x:c r="A270" s="11" t="n"/>
      <x:c r="B270" s="11" t="n"/>
      <x:c r="C270" s="12" t="n"/>
      <x:c r="D270" s="13" t="n"/>
      <x:c r="E270" s="11" t="n"/>
      <x:c r="F270" s="12" t="n"/>
    </x:row>
    <x:row r="271">
      <x:c r="A271" s="11" t="n"/>
      <x:c r="B271" s="11" t="n"/>
      <x:c r="C271" s="12" t="n"/>
      <x:c r="D271" s="13" t="n"/>
      <x:c r="E271" s="11" t="n"/>
      <x:c r="F271" s="12" t="n"/>
    </x:row>
    <x:row r="272">
      <x:c r="A272" s="11" t="n"/>
      <x:c r="B272" s="11" t="n"/>
      <x:c r="C272" s="12" t="n"/>
      <x:c r="D272" s="13" t="n"/>
      <x:c r="E272" s="11" t="n"/>
      <x:c r="F272" s="12" t="n"/>
    </x:row>
    <x:row r="273">
      <x:c r="A273" s="11" t="n"/>
      <x:c r="B273" s="11" t="n"/>
      <x:c r="C273" s="12" t="n"/>
      <x:c r="D273" s="13" t="n"/>
      <x:c r="E273" s="11" t="n"/>
      <x:c r="F273" s="12" t="n"/>
    </x:row>
    <x:row r="274">
      <x:c r="A274" s="11" t="n"/>
      <x:c r="B274" s="11" t="n"/>
      <x:c r="C274" s="12" t="n"/>
      <x:c r="D274" s="13" t="n"/>
      <x:c r="E274" s="11" t="n"/>
      <x:c r="F274" s="12" t="n"/>
    </x:row>
    <x:row r="275">
      <x:c r="A275" s="11" t="n"/>
      <x:c r="B275" s="11" t="n"/>
      <x:c r="C275" s="12" t="n"/>
      <x:c r="D275" s="13" t="n"/>
      <x:c r="E275" s="11" t="n"/>
      <x:c r="F275" s="12" t="n"/>
    </x:row>
    <x:row r="276">
      <x:c r="A276" s="11" t="n"/>
      <x:c r="B276" s="11" t="n"/>
      <x:c r="C276" s="12" t="n"/>
      <x:c r="D276" s="13" t="n"/>
      <x:c r="E276" s="11" t="n"/>
      <x:c r="F276" s="12" t="n"/>
    </x:row>
    <x:row r="277">
      <x:c r="A277" s="11" t="n"/>
      <x:c r="B277" s="11" t="n"/>
      <x:c r="C277" s="12" t="n"/>
      <x:c r="D277" s="13" t="n"/>
      <x:c r="E277" s="11" t="n"/>
      <x:c r="F277" s="12" t="n"/>
    </x:row>
    <x:row r="278">
      <x:c r="A278" s="11" t="n"/>
      <x:c r="B278" s="11" t="n"/>
      <x:c r="C278" s="12" t="n"/>
      <x:c r="D278" s="13" t="n"/>
      <x:c r="E278" s="11" t="n"/>
      <x:c r="F278" s="12" t="n"/>
    </x:row>
    <x:row r="279">
      <x:c r="A279" s="11" t="n"/>
      <x:c r="B279" s="11" t="n"/>
      <x:c r="C279" s="12" t="n"/>
      <x:c r="D279" s="13" t="n"/>
      <x:c r="E279" s="11" t="n"/>
      <x:c r="F279" s="12" t="n"/>
    </x:row>
    <x:row r="280">
      <x:c r="A280" s="11" t="n"/>
      <x:c r="B280" s="11" t="n"/>
      <x:c r="C280" s="12" t="n"/>
      <x:c r="D280" s="13" t="n"/>
      <x:c r="E280" s="11" t="n"/>
      <x:c r="F280" s="12" t="n"/>
    </x:row>
    <x:row r="281">
      <x:c r="A281" s="11" t="n"/>
      <x:c r="B281" s="11" t="n"/>
      <x:c r="C281" s="12" t="n"/>
      <x:c r="D281" s="13" t="n"/>
      <x:c r="E281" s="11" t="n"/>
      <x:c r="F281" s="12" t="n"/>
    </x:row>
    <x:row r="282">
      <x:c r="A282" s="11" t="n"/>
      <x:c r="B282" s="11" t="n"/>
      <x:c r="C282" s="12" t="n"/>
      <x:c r="D282" s="13" t="n"/>
      <x:c r="E282" s="11" t="n"/>
      <x:c r="F282" s="12" t="n"/>
    </x:row>
    <x:row r="283">
      <x:c r="A283" s="11" t="n"/>
      <x:c r="B283" s="11" t="n"/>
      <x:c r="C283" s="12" t="n"/>
      <x:c r="D283" s="13" t="n"/>
      <x:c r="E283" s="11" t="n"/>
      <x:c r="F283" s="12" t="n"/>
    </x:row>
    <x:row r="284">
      <x:c r="A284" s="11" t="n"/>
      <x:c r="B284" s="11" t="n"/>
      <x:c r="C284" s="12" t="n"/>
      <x:c r="D284" s="13" t="n"/>
      <x:c r="E284" s="11" t="n"/>
      <x:c r="F284" s="12" t="n"/>
    </x:row>
    <x:row r="285">
      <x:c r="A285" s="11" t="n"/>
      <x:c r="B285" s="11" t="n"/>
      <x:c r="C285" s="12" t="n"/>
      <x:c r="D285" s="13" t="n"/>
      <x:c r="E285" s="11" t="n"/>
      <x:c r="F285" s="12" t="n"/>
    </x:row>
    <x:row r="286">
      <x:c r="A286" s="11" t="n"/>
      <x:c r="B286" s="11" t="n"/>
      <x:c r="C286" s="12" t="n"/>
      <x:c r="D286" s="13" t="n"/>
      <x:c r="E286" s="11" t="n"/>
      <x:c r="F286" s="12" t="n"/>
    </x:row>
    <x:row r="287">
      <x:c r="A287" s="11" t="n"/>
      <x:c r="B287" s="11" t="n"/>
      <x:c r="C287" s="12" t="n"/>
      <x:c r="D287" s="13" t="n"/>
      <x:c r="E287" s="11" t="n"/>
      <x:c r="F287" s="12" t="n"/>
    </x:row>
    <x:row r="288">
      <x:c r="A288" s="11" t="n"/>
      <x:c r="B288" s="11" t="n"/>
      <x:c r="C288" s="12" t="n"/>
      <x:c r="D288" s="13" t="n"/>
      <x:c r="E288" s="11" t="n"/>
      <x:c r="F288" s="12" t="n"/>
    </x:row>
    <x:row r="289">
      <x:c r="A289" s="11" t="n"/>
      <x:c r="B289" s="11" t="n"/>
      <x:c r="C289" s="12" t="n"/>
      <x:c r="D289" s="13" t="n"/>
      <x:c r="E289" s="11" t="n"/>
      <x:c r="F289" s="12" t="n"/>
    </x:row>
    <x:row r="290">
      <x:c r="A290" s="11" t="n"/>
      <x:c r="B290" s="11" t="n"/>
      <x:c r="C290" s="12" t="n"/>
      <x:c r="D290" s="13" t="n"/>
      <x:c r="E290" s="11" t="n"/>
      <x:c r="F290" s="12" t="n"/>
    </x:row>
    <x:row r="291">
      <x:c r="A291" s="11" t="n"/>
      <x:c r="B291" s="11" t="n"/>
      <x:c r="C291" s="12" t="n"/>
      <x:c r="D291" s="13" t="n"/>
      <x:c r="E291" s="11" t="n"/>
      <x:c r="F291" s="12" t="n"/>
    </x:row>
    <x:row r="292">
      <x:c r="A292" s="11" t="n"/>
      <x:c r="B292" s="11" t="n"/>
      <x:c r="C292" s="12" t="n"/>
      <x:c r="D292" s="13" t="n"/>
      <x:c r="E292" s="11" t="n"/>
      <x:c r="F292" s="12" t="n"/>
    </x:row>
    <x:row r="293">
      <x:c r="A293" s="11" t="n"/>
      <x:c r="B293" s="11" t="n"/>
      <x:c r="C293" s="12" t="n"/>
      <x:c r="D293" s="13" t="n"/>
      <x:c r="E293" s="11" t="n"/>
      <x:c r="F293" s="12" t="n"/>
    </x:row>
    <x:row r="294">
      <x:c r="A294" s="11" t="n"/>
      <x:c r="B294" s="11" t="n"/>
      <x:c r="C294" s="12" t="n"/>
      <x:c r="D294" s="13" t="n"/>
      <x:c r="E294" s="11" t="n"/>
      <x:c r="F294" s="12" t="n"/>
    </x:row>
    <x:row r="295">
      <x:c r="A295" s="11" t="n"/>
      <x:c r="B295" s="11" t="n"/>
      <x:c r="C295" s="12" t="n"/>
      <x:c r="D295" s="13" t="n"/>
      <x:c r="E295" s="11" t="n"/>
      <x:c r="F295" s="12" t="n"/>
    </x:row>
    <x:row r="296">
      <x:c r="A296" s="11" t="n"/>
      <x:c r="B296" s="11" t="n"/>
      <x:c r="C296" s="12" t="n"/>
      <x:c r="D296" s="13" t="n"/>
      <x:c r="E296" s="11" t="n"/>
      <x:c r="F296" s="12" t="n"/>
    </x:row>
    <x:row r="297">
      <x:c r="A297" s="11" t="n"/>
      <x:c r="B297" s="11" t="n"/>
      <x:c r="C297" s="12" t="n"/>
      <x:c r="D297" s="13" t="n"/>
      <x:c r="E297" s="11" t="n"/>
      <x:c r="F297" s="12" t="n"/>
    </x:row>
    <x:row r="298">
      <x:c r="A298" s="11" t="n"/>
      <x:c r="B298" s="11" t="n"/>
      <x:c r="C298" s="12" t="n"/>
      <x:c r="D298" s="13" t="n"/>
      <x:c r="E298" s="11" t="n"/>
      <x:c r="F298" s="12" t="n"/>
    </x:row>
    <x:row r="299">
      <x:c r="A299" s="11" t="n"/>
      <x:c r="B299" s="11" t="n"/>
      <x:c r="C299" s="12" t="n"/>
      <x:c r="D299" s="13" t="n"/>
      <x:c r="E299" s="11" t="n"/>
      <x:c r="F299" s="12" t="n"/>
    </x:row>
    <x:row r="300">
      <x:c r="A300" s="11" t="n"/>
      <x:c r="B300" s="11" t="n"/>
      <x:c r="C300" s="12" t="n"/>
      <x:c r="D300" s="13" t="n"/>
      <x:c r="E300" s="11" t="n"/>
      <x:c r="F300" s="12" t="n"/>
    </x:row>
    <x:row r="301">
      <x:c r="A301" s="11" t="n"/>
      <x:c r="B301" s="11" t="n"/>
      <x:c r="C301" s="12" t="n"/>
      <x:c r="D301" s="13" t="n"/>
      <x:c r="E301" s="11" t="n"/>
      <x:c r="F301" s="12" t="n"/>
    </x:row>
    <x:row r="302">
      <x:c r="A302" s="11" t="n"/>
      <x:c r="B302" s="11" t="n"/>
      <x:c r="C302" s="12" t="n"/>
      <x:c r="D302" s="13" t="n"/>
      <x:c r="E302" s="11" t="n"/>
      <x:c r="F302" s="12" t="n"/>
    </x:row>
    <x:row r="303">
      <x:c r="A303" s="11" t="n"/>
      <x:c r="B303" s="11" t="n"/>
      <x:c r="C303" s="12" t="n"/>
      <x:c r="D303" s="13" t="n"/>
      <x:c r="E303" s="11" t="n"/>
      <x:c r="F303" s="12" t="n"/>
    </x:row>
    <x:row r="304">
      <x:c r="A304" s="11" t="n"/>
      <x:c r="B304" s="11" t="n"/>
      <x:c r="C304" s="12" t="n"/>
      <x:c r="D304" s="13" t="n"/>
      <x:c r="E304" s="11" t="n"/>
      <x:c r="F304" s="12" t="n"/>
    </x:row>
    <x:row r="305">
      <x:c r="A305" s="11" t="n"/>
      <x:c r="B305" s="11" t="n"/>
      <x:c r="C305" s="12" t="n"/>
      <x:c r="D305" s="13" t="n"/>
      <x:c r="E305" s="11" t="n"/>
      <x:c r="F305" s="12" t="n"/>
    </x:row>
    <x:row r="306">
      <x:c r="A306" s="11" t="n"/>
      <x:c r="B306" s="11" t="n"/>
      <x:c r="C306" s="12" t="n"/>
      <x:c r="D306" s="13" t="n"/>
      <x:c r="E306" s="11" t="n"/>
      <x:c r="F306" s="12" t="n"/>
    </x:row>
    <x:row r="307">
      <x:c r="A307" s="11" t="n"/>
      <x:c r="B307" s="11" t="n"/>
      <x:c r="C307" s="12" t="n"/>
      <x:c r="D307" s="13" t="n"/>
      <x:c r="E307" s="11" t="n"/>
      <x:c r="F307" s="12" t="n"/>
    </x:row>
    <x:row r="308">
      <x:c r="A308" s="11" t="n"/>
      <x:c r="B308" s="11" t="n"/>
      <x:c r="C308" s="12" t="n"/>
      <x:c r="D308" s="13" t="n"/>
      <x:c r="E308" s="11" t="n"/>
      <x:c r="F308" s="12" t="n"/>
    </x:row>
    <x:row r="309">
      <x:c r="A309" s="11" t="n"/>
      <x:c r="B309" s="11" t="n"/>
      <x:c r="C309" s="12" t="n"/>
      <x:c r="D309" s="13" t="n"/>
      <x:c r="E309" s="11" t="n"/>
      <x:c r="F309" s="12" t="n"/>
    </x:row>
    <x:row r="310">
      <x:c r="A310" s="11" t="n"/>
      <x:c r="B310" s="11" t="n"/>
      <x:c r="C310" s="12" t="n"/>
      <x:c r="D310" s="13" t="n"/>
      <x:c r="E310" s="11" t="n"/>
      <x:c r="F310" s="12" t="n"/>
    </x:row>
    <x:row r="311">
      <x:c r="A311" s="11" t="n"/>
      <x:c r="B311" s="11" t="n"/>
      <x:c r="C311" s="12" t="n"/>
      <x:c r="D311" s="13" t="n"/>
      <x:c r="E311" s="11" t="n"/>
      <x:c r="F311" s="12" t="n"/>
    </x:row>
    <x:row r="312">
      <x:c r="A312" s="11" t="n"/>
      <x:c r="B312" s="11" t="n"/>
      <x:c r="C312" s="12" t="n"/>
      <x:c r="D312" s="13" t="n"/>
      <x:c r="E312" s="11" t="n"/>
      <x:c r="F312" s="12" t="n"/>
    </x:row>
    <x:row r="313">
      <x:c r="A313" s="11" t="n"/>
      <x:c r="B313" s="11" t="n"/>
      <x:c r="C313" s="12" t="n"/>
      <x:c r="D313" s="13" t="n"/>
      <x:c r="E313" s="11" t="n"/>
      <x:c r="F313" s="12" t="n"/>
    </x:row>
    <x:row r="314">
      <x:c r="A314" s="11" t="n"/>
      <x:c r="B314" s="11" t="n"/>
      <x:c r="C314" s="12" t="n"/>
      <x:c r="D314" s="13" t="n"/>
      <x:c r="E314" s="11" t="n"/>
      <x:c r="F314" s="12" t="n"/>
    </x:row>
    <x:row r="315">
      <x:c r="A315" s="11" t="n"/>
      <x:c r="B315" s="11" t="n"/>
      <x:c r="C315" s="12" t="n"/>
      <x:c r="D315" s="13" t="n"/>
      <x:c r="E315" s="11" t="n"/>
      <x:c r="F315" s="12" t="n"/>
    </x:row>
    <x:row r="316">
      <x:c r="A316" s="11" t="n"/>
      <x:c r="B316" s="11" t="n"/>
      <x:c r="C316" s="12" t="n"/>
      <x:c r="D316" s="13" t="n"/>
      <x:c r="E316" s="11" t="n"/>
      <x:c r="F316" s="12" t="n"/>
    </x:row>
    <x:row r="317">
      <x:c r="A317" s="11" t="n"/>
      <x:c r="B317" s="11" t="n"/>
      <x:c r="C317" s="12" t="n"/>
      <x:c r="D317" s="13" t="n"/>
      <x:c r="E317" s="11" t="n"/>
      <x:c r="F317" s="12" t="n"/>
    </x:row>
    <x:row r="318">
      <x:c r="A318" s="11" t="n"/>
      <x:c r="B318" s="11" t="n"/>
      <x:c r="C318" s="12" t="n"/>
      <x:c r="D318" s="13" t="n"/>
      <x:c r="E318" s="11" t="n"/>
      <x:c r="F318" s="12" t="n"/>
    </x:row>
    <x:row r="319">
      <x:c r="A319" s="11" t="n"/>
      <x:c r="B319" s="11" t="n"/>
      <x:c r="C319" s="12" t="n"/>
      <x:c r="D319" s="13" t="n"/>
      <x:c r="E319" s="11" t="n"/>
      <x:c r="F319" s="12" t="n"/>
    </x:row>
    <x:row r="320">
      <x:c r="A320" s="11" t="n"/>
      <x:c r="B320" s="11" t="n"/>
      <x:c r="C320" s="12" t="n"/>
      <x:c r="D320" s="13" t="n"/>
      <x:c r="E320" s="11" t="n"/>
      <x:c r="F320" s="12" t="n"/>
    </x:row>
    <x:row r="321">
      <x:c r="A321" s="11" t="n"/>
      <x:c r="B321" s="11" t="n"/>
      <x:c r="C321" s="12" t="n"/>
      <x:c r="D321" s="13" t="n"/>
      <x:c r="E321" s="11" t="n"/>
      <x:c r="F321" s="12" t="n"/>
    </x:row>
    <x:row r="322">
      <x:c r="A322" s="11" t="n"/>
      <x:c r="B322" s="11" t="n"/>
      <x:c r="C322" s="12" t="n"/>
      <x:c r="D322" s="13" t="n"/>
      <x:c r="E322" s="11" t="n"/>
      <x:c r="F322" s="12" t="n"/>
    </x:row>
    <x:row r="323">
      <x:c r="A323" s="11" t="n"/>
      <x:c r="B323" s="11" t="n"/>
      <x:c r="C323" s="12" t="n"/>
      <x:c r="D323" s="13" t="n"/>
      <x:c r="E323" s="11" t="n"/>
      <x:c r="F323" s="12" t="n"/>
    </x:row>
    <x:row r="324">
      <x:c r="A324" s="11" t="n"/>
      <x:c r="B324" s="11" t="n"/>
      <x:c r="C324" s="12" t="n"/>
      <x:c r="D324" s="13" t="n"/>
      <x:c r="E324" s="11" t="n"/>
      <x:c r="F324" s="12" t="n"/>
    </x:row>
    <x:row r="325">
      <x:c r="A325" s="11" t="n"/>
      <x:c r="B325" s="11" t="n"/>
      <x:c r="C325" s="12" t="n"/>
      <x:c r="D325" s="13" t="n"/>
      <x:c r="E325" s="11" t="n"/>
      <x:c r="F325" s="12" t="n"/>
    </x:row>
    <x:row r="326">
      <x:c r="A326" s="11" t="n"/>
      <x:c r="B326" s="11" t="n"/>
      <x:c r="C326" s="12" t="n"/>
      <x:c r="D326" s="13" t="n"/>
      <x:c r="E326" s="11" t="n"/>
      <x:c r="F326" s="12" t="n"/>
    </x:row>
    <x:row r="327">
      <x:c r="A327" s="11" t="n"/>
      <x:c r="B327" s="11" t="n"/>
      <x:c r="C327" s="12" t="n"/>
      <x:c r="D327" s="13" t="n"/>
      <x:c r="E327" s="11" t="n"/>
      <x:c r="F327" s="12" t="n"/>
    </x:row>
    <x:row r="328">
      <x:c r="A328" s="11" t="n"/>
      <x:c r="B328" s="11" t="n"/>
      <x:c r="C328" s="12" t="n"/>
      <x:c r="D328" s="13" t="n"/>
      <x:c r="E328" s="11" t="n"/>
      <x:c r="F328" s="12" t="n"/>
    </x:row>
    <x:row r="329">
      <x:c r="A329" s="11" t="n"/>
      <x:c r="B329" s="11" t="n"/>
      <x:c r="C329" s="12" t="n"/>
      <x:c r="D329" s="13" t="n"/>
      <x:c r="E329" s="11" t="n"/>
      <x:c r="F329" s="12" t="n"/>
    </x:row>
    <x:row r="330">
      <x:c r="A330" s="11" t="n"/>
      <x:c r="B330" s="11" t="n"/>
      <x:c r="C330" s="12" t="n"/>
      <x:c r="D330" s="13" t="n"/>
      <x:c r="E330" s="11" t="n"/>
      <x:c r="F330" s="12" t="n"/>
    </x:row>
    <x:row r="331">
      <x:c r="A331" s="11" t="n"/>
      <x:c r="B331" s="11" t="n"/>
      <x:c r="C331" s="12" t="n"/>
      <x:c r="D331" s="13" t="n"/>
      <x:c r="E331" s="11" t="n"/>
      <x:c r="F331" s="12" t="n"/>
    </x:row>
    <x:row r="332">
      <x:c r="A332" s="11" t="n"/>
      <x:c r="B332" s="11" t="n"/>
      <x:c r="C332" s="12" t="n"/>
      <x:c r="D332" s="13" t="n"/>
      <x:c r="E332" s="11" t="n"/>
      <x:c r="F332" s="12" t="n"/>
    </x:row>
    <x:row r="333">
      <x:c r="A333" s="11" t="n"/>
      <x:c r="B333" s="11" t="n"/>
      <x:c r="C333" s="12" t="n"/>
      <x:c r="D333" s="13" t="n"/>
      <x:c r="E333" s="11" t="n"/>
      <x:c r="F333" s="12" t="n"/>
    </x:row>
    <x:row r="334">
      <x:c r="A334" s="11" t="n"/>
      <x:c r="B334" s="11" t="n"/>
      <x:c r="C334" s="12" t="n"/>
      <x:c r="D334" s="13" t="n"/>
      <x:c r="E334" s="11" t="n"/>
      <x:c r="F334" s="12" t="n"/>
    </x:row>
    <x:row r="335">
      <x:c r="A335" s="11" t="n"/>
      <x:c r="B335" s="11" t="n"/>
      <x:c r="C335" s="12" t="n"/>
      <x:c r="D335" s="13" t="n"/>
      <x:c r="E335" s="11" t="n"/>
      <x:c r="F335" s="12" t="n"/>
    </x:row>
    <x:row r="336">
      <x:c r="A336" s="11" t="n"/>
      <x:c r="B336" s="11" t="n"/>
      <x:c r="C336" s="12" t="n"/>
      <x:c r="D336" s="13" t="n"/>
      <x:c r="E336" s="11" t="n"/>
      <x:c r="F336" s="12" t="n"/>
    </x:row>
    <x:row r="337">
      <x:c r="A337" s="11" t="n"/>
      <x:c r="B337" s="11" t="n"/>
      <x:c r="C337" s="12" t="n"/>
      <x:c r="D337" s="13" t="n"/>
      <x:c r="E337" s="11" t="n"/>
      <x:c r="F337" s="12" t="n"/>
    </x:row>
    <x:row r="338">
      <x:c r="A338" s="11" t="n"/>
      <x:c r="B338" s="11" t="n"/>
      <x:c r="C338" s="12" t="n"/>
      <x:c r="D338" s="13" t="n"/>
      <x:c r="E338" s="11" t="n"/>
      <x:c r="F338" s="12" t="n"/>
    </x:row>
    <x:row r="339">
      <x:c r="A339" s="11" t="n"/>
      <x:c r="B339" s="11" t="n"/>
      <x:c r="C339" s="12" t="n"/>
      <x:c r="D339" s="13" t="n"/>
      <x:c r="E339" s="11" t="n"/>
      <x:c r="F339" s="12" t="n"/>
    </x:row>
    <x:row r="340">
      <x:c r="A340" s="11" t="n"/>
      <x:c r="B340" s="11" t="n"/>
      <x:c r="C340" s="12" t="n"/>
      <x:c r="D340" s="13" t="n"/>
      <x:c r="E340" s="11" t="n"/>
      <x:c r="F340" s="12" t="n"/>
    </x:row>
    <x:row r="341">
      <x:c r="A341" s="11" t="n"/>
      <x:c r="B341" s="11" t="n"/>
      <x:c r="C341" s="12" t="n"/>
      <x:c r="D341" s="13" t="n"/>
      <x:c r="E341" s="11" t="n"/>
      <x:c r="F341" s="12" t="n"/>
    </x:row>
    <x:row r="342">
      <x:c r="A342" s="11" t="n"/>
      <x:c r="B342" s="11" t="n"/>
      <x:c r="C342" s="12" t="n"/>
      <x:c r="D342" s="13" t="n"/>
      <x:c r="E342" s="11" t="n"/>
      <x:c r="F342" s="12" t="n"/>
    </x:row>
    <x:row r="343">
      <x:c r="A343" s="11" t="n"/>
      <x:c r="B343" s="11" t="n"/>
      <x:c r="C343" s="12" t="n"/>
      <x:c r="D343" s="13" t="n"/>
      <x:c r="E343" s="11" t="n"/>
      <x:c r="F343" s="12" t="n"/>
    </x:row>
    <x:row r="344">
      <x:c r="A344" s="11" t="n"/>
      <x:c r="B344" s="11" t="n"/>
      <x:c r="C344" s="12" t="n"/>
      <x:c r="D344" s="13" t="n"/>
      <x:c r="E344" s="11" t="n"/>
      <x:c r="F344" s="12" t="n"/>
    </x:row>
    <x:row r="345">
      <x:c r="A345" s="11" t="n"/>
      <x:c r="B345" s="11" t="n"/>
      <x:c r="C345" s="12" t="n"/>
      <x:c r="D345" s="13" t="n"/>
      <x:c r="E345" s="11" t="n"/>
      <x:c r="F345" s="12" t="n"/>
    </x:row>
    <x:row r="346">
      <x:c r="A346" s="11" t="n"/>
      <x:c r="B346" s="11" t="n"/>
      <x:c r="C346" s="12" t="n"/>
      <x:c r="D346" s="13" t="n"/>
      <x:c r="E346" s="11" t="n"/>
      <x:c r="F346" s="12" t="n"/>
    </x:row>
    <x:row r="347">
      <x:c r="A347" s="11" t="n"/>
      <x:c r="B347" s="11" t="n"/>
      <x:c r="C347" s="12" t="n"/>
      <x:c r="D347" s="13" t="n"/>
      <x:c r="E347" s="11" t="n"/>
      <x:c r="F347" s="12" t="n"/>
    </x:row>
    <x:row r="348">
      <x:c r="A348" s="11" t="n"/>
      <x:c r="B348" s="11" t="n"/>
      <x:c r="C348" s="12" t="n"/>
      <x:c r="D348" s="13" t="n"/>
      <x:c r="E348" s="11" t="n"/>
      <x:c r="F348" s="12" t="n"/>
    </x:row>
    <x:row r="349">
      <x:c r="A349" s="11" t="n"/>
      <x:c r="B349" s="11" t="n"/>
      <x:c r="C349" s="12" t="n"/>
      <x:c r="D349" s="13" t="n"/>
      <x:c r="E349" s="11" t="n"/>
      <x:c r="F349" s="12" t="n"/>
    </x:row>
    <x:row r="350">
      <x:c r="A350" s="11" t="n"/>
      <x:c r="B350" s="11" t="n"/>
      <x:c r="C350" s="12" t="n"/>
      <x:c r="D350" s="13" t="n"/>
      <x:c r="E350" s="11" t="n"/>
      <x:c r="F350" s="12" t="n"/>
    </x:row>
    <x:row r="351">
      <x:c r="A351" s="11" t="n"/>
      <x:c r="B351" s="11" t="n"/>
      <x:c r="C351" s="12" t="n"/>
      <x:c r="D351" s="13" t="n"/>
      <x:c r="E351" s="11" t="n"/>
      <x:c r="F351" s="12" t="n"/>
    </x:row>
    <x:row r="352">
      <x:c r="A352" s="11" t="n"/>
      <x:c r="B352" s="11" t="n"/>
      <x:c r="C352" s="12" t="n"/>
      <x:c r="D352" s="13" t="n"/>
      <x:c r="E352" s="11" t="n"/>
      <x:c r="F352" s="12" t="n"/>
    </x:row>
    <x:row r="353">
      <x:c r="A353" s="11" t="n"/>
      <x:c r="B353" s="11" t="n"/>
      <x:c r="C353" s="12" t="n"/>
      <x:c r="D353" s="13" t="n"/>
      <x:c r="E353" s="11" t="n"/>
      <x:c r="F353" s="12" t="n"/>
    </x:row>
    <x:row r="354">
      <x:c r="A354" s="11" t="n"/>
      <x:c r="B354" s="11" t="n"/>
      <x:c r="C354" s="12" t="n"/>
      <x:c r="D354" s="13" t="n"/>
      <x:c r="E354" s="11" t="n"/>
      <x:c r="F354" s="12" t="n"/>
    </x:row>
    <x:row r="355">
      <x:c r="A355" s="11" t="n"/>
      <x:c r="B355" s="11" t="n"/>
      <x:c r="C355" s="12" t="n"/>
      <x:c r="D355" s="13" t="n"/>
      <x:c r="E355" s="11" t="n"/>
      <x:c r="F355" s="12" t="n"/>
    </x:row>
    <x:row r="356">
      <x:c r="A356" s="11" t="n"/>
      <x:c r="B356" s="11" t="n"/>
      <x:c r="C356" s="12" t="n"/>
      <x:c r="D356" s="13" t="n"/>
      <x:c r="E356" s="11" t="n"/>
      <x:c r="F356" s="12" t="n"/>
    </x:row>
    <x:row r="357">
      <x:c r="A357" s="11" t="n"/>
      <x:c r="B357" s="11" t="n"/>
      <x:c r="C357" s="12" t="n"/>
      <x:c r="D357" s="13" t="n"/>
      <x:c r="E357" s="11" t="n"/>
      <x:c r="F357" s="12" t="n"/>
    </x:row>
    <x:row r="358">
      <x:c r="A358" s="11" t="n"/>
      <x:c r="B358" s="11" t="n"/>
      <x:c r="C358" s="12" t="n"/>
      <x:c r="D358" s="13" t="n"/>
      <x:c r="E358" s="11" t="n"/>
      <x:c r="F358" s="12" t="n"/>
    </x:row>
    <x:row r="359">
      <x:c r="A359" s="11" t="n"/>
      <x:c r="B359" s="11" t="n"/>
      <x:c r="C359" s="12" t="n"/>
      <x:c r="D359" s="13" t="n"/>
      <x:c r="E359" s="11" t="n"/>
      <x:c r="F359" s="12" t="n"/>
    </x:row>
    <x:row r="360">
      <x:c r="A360" s="11" t="n"/>
      <x:c r="B360" s="11" t="n"/>
      <x:c r="C360" s="12" t="n"/>
      <x:c r="D360" s="13" t="n"/>
      <x:c r="E360" s="11" t="n"/>
      <x:c r="F360" s="12" t="n"/>
    </x:row>
    <x:row r="361">
      <x:c r="A361" s="11" t="n"/>
      <x:c r="B361" s="11" t="n"/>
      <x:c r="C361" s="12" t="n"/>
      <x:c r="D361" s="13" t="n"/>
      <x:c r="E361" s="11" t="n"/>
      <x:c r="F361" s="12" t="n"/>
    </x:row>
    <x:row r="362">
      <x:c r="A362" s="11" t="n"/>
      <x:c r="B362" s="11" t="n"/>
      <x:c r="C362" s="12" t="n"/>
      <x:c r="D362" s="13" t="n"/>
      <x:c r="E362" s="11" t="n"/>
      <x:c r="F362" s="12" t="n"/>
    </x:row>
    <x:row r="363">
      <x:c r="A363" s="11" t="n"/>
      <x:c r="B363" s="11" t="n"/>
      <x:c r="C363" s="12" t="n"/>
      <x:c r="D363" s="13" t="n"/>
      <x:c r="E363" s="11" t="n"/>
      <x:c r="F363" s="12" t="n"/>
    </x:row>
    <x:row r="364">
      <x:c r="A364" s="11" t="n"/>
      <x:c r="B364" s="11" t="n"/>
      <x:c r="C364" s="12" t="n"/>
      <x:c r="D364" s="13" t="n"/>
      <x:c r="E364" s="11" t="n"/>
      <x:c r="F364" s="12" t="n"/>
    </x:row>
    <x:row r="365">
      <x:c r="A365" s="11" t="n"/>
      <x:c r="B365" s="11" t="n"/>
      <x:c r="C365" s="12" t="n"/>
      <x:c r="D365" s="13" t="n"/>
      <x:c r="E365" s="11" t="n"/>
      <x:c r="F365" s="12" t="n"/>
    </x:row>
    <x:row r="366">
      <x:c r="A366" s="11" t="n"/>
      <x:c r="B366" s="11" t="n"/>
      <x:c r="C366" s="12" t="n"/>
      <x:c r="D366" s="13" t="n"/>
      <x:c r="E366" s="11" t="n"/>
      <x:c r="F366" s="12" t="n"/>
    </x:row>
    <x:row r="367">
      <x:c r="A367" s="11" t="n"/>
      <x:c r="B367" s="11" t="n"/>
      <x:c r="C367" s="12" t="n"/>
      <x:c r="D367" s="13" t="n"/>
      <x:c r="E367" s="11" t="n"/>
      <x:c r="F367" s="12" t="n"/>
    </x:row>
    <x:row r="368">
      <x:c r="A368" s="11" t="n"/>
      <x:c r="B368" s="11" t="n"/>
      <x:c r="C368" s="12" t="n"/>
      <x:c r="D368" s="13" t="n"/>
      <x:c r="E368" s="11" t="n"/>
      <x:c r="F368" s="12" t="n"/>
    </x:row>
    <x:row r="369">
      <x:c r="A369" s="11" t="n"/>
      <x:c r="B369" s="11" t="n"/>
      <x:c r="C369" s="12" t="n"/>
      <x:c r="D369" s="13" t="n"/>
      <x:c r="E369" s="11" t="n"/>
      <x:c r="F369" s="12" t="n"/>
    </x:row>
    <x:row r="370">
      <x:c r="A370" s="11" t="n"/>
      <x:c r="B370" s="11" t="n"/>
      <x:c r="C370" s="12" t="n"/>
      <x:c r="D370" s="13" t="n"/>
      <x:c r="E370" s="11" t="n"/>
      <x:c r="F370" s="12" t="n"/>
    </x:row>
    <x:row r="371">
      <x:c r="A371" s="11" t="n"/>
      <x:c r="B371" s="11" t="n"/>
      <x:c r="C371" s="12" t="n"/>
      <x:c r="D371" s="13" t="n"/>
      <x:c r="E371" s="11" t="n"/>
      <x:c r="F371" s="12" t="n"/>
    </x:row>
    <x:row r="372">
      <x:c r="A372" s="11" t="n"/>
      <x:c r="B372" s="11" t="n"/>
      <x:c r="C372" s="12" t="n"/>
      <x:c r="D372" s="13" t="n"/>
      <x:c r="E372" s="11" t="n"/>
      <x:c r="F372" s="12" t="n"/>
    </x:row>
    <x:row r="373">
      <x:c r="A373" s="11" t="n"/>
      <x:c r="B373" s="11" t="n"/>
      <x:c r="C373" s="12" t="n"/>
      <x:c r="D373" s="13" t="n"/>
      <x:c r="E373" s="11" t="n"/>
      <x:c r="F373" s="12" t="n"/>
    </x:row>
    <x:row r="374">
      <x:c r="A374" s="11" t="n"/>
      <x:c r="B374" s="11" t="n"/>
      <x:c r="C374" s="12" t="n"/>
      <x:c r="D374" s="13" t="n"/>
      <x:c r="E374" s="11" t="n"/>
      <x:c r="F374" s="12" t="n"/>
    </x:row>
    <x:row r="375">
      <x:c r="A375" s="11" t="n"/>
      <x:c r="B375" s="11" t="n"/>
      <x:c r="C375" s="12" t="n"/>
      <x:c r="D375" s="13" t="n"/>
      <x:c r="E375" s="11" t="n"/>
      <x:c r="F375" s="12" t="n"/>
    </x:row>
    <x:row r="376">
      <x:c r="A376" s="11" t="n"/>
      <x:c r="B376" s="11" t="n"/>
      <x:c r="C376" s="12" t="n"/>
      <x:c r="D376" s="13" t="n"/>
      <x:c r="E376" s="11" t="n"/>
      <x:c r="F376" s="12" t="n"/>
    </x:row>
    <x:row r="377">
      <x:c r="A377" s="11" t="n"/>
      <x:c r="B377" s="11" t="n"/>
      <x:c r="C377" s="12" t="n"/>
      <x:c r="D377" s="13" t="n"/>
      <x:c r="E377" s="11" t="n"/>
      <x:c r="F377" s="12" t="n"/>
    </x:row>
    <x:row r="378">
      <x:c r="A378" s="11" t="n"/>
      <x:c r="B378" s="11" t="n"/>
      <x:c r="C378" s="12" t="n"/>
      <x:c r="D378" s="13" t="n"/>
      <x:c r="E378" s="11" t="n"/>
      <x:c r="F378" s="12" t="n"/>
    </x:row>
    <x:row r="379">
      <x:c r="A379" s="11" t="n"/>
      <x:c r="B379" s="11" t="n"/>
      <x:c r="C379" s="12" t="n"/>
      <x:c r="D379" s="13" t="n"/>
      <x:c r="E379" s="11" t="n"/>
      <x:c r="F379" s="12" t="n"/>
    </x:row>
    <x:row r="380">
      <x:c r="A380" s="11" t="n"/>
      <x:c r="B380" s="11" t="n"/>
      <x:c r="C380" s="12" t="n"/>
      <x:c r="D380" s="13" t="n"/>
      <x:c r="E380" s="11" t="n"/>
      <x:c r="F380" s="12" t="n"/>
    </x:row>
    <x:row r="381">
      <x:c r="A381" s="11" t="n"/>
      <x:c r="B381" s="11" t="n"/>
      <x:c r="C381" s="12" t="n"/>
      <x:c r="D381" s="13" t="n"/>
      <x:c r="E381" s="11" t="n"/>
      <x:c r="F381" s="12" t="n"/>
    </x:row>
    <x:row r="382">
      <x:c r="A382" s="11" t="n"/>
      <x:c r="B382" s="11" t="n"/>
      <x:c r="C382" s="12" t="n"/>
      <x:c r="D382" s="13" t="n"/>
      <x:c r="E382" s="11" t="n"/>
      <x:c r="F382" s="12" t="n"/>
    </x:row>
    <x:row r="383">
      <x:c r="A383" s="11" t="n"/>
      <x:c r="B383" s="11" t="n"/>
      <x:c r="C383" s="12" t="n"/>
      <x:c r="D383" s="13" t="n"/>
      <x:c r="E383" s="11" t="n"/>
      <x:c r="F383" s="12" t="n"/>
    </x:row>
    <x:row r="384">
      <x:c r="A384" s="11" t="n"/>
      <x:c r="B384" s="11" t="n"/>
      <x:c r="C384" s="12" t="n"/>
      <x:c r="D384" s="13" t="n"/>
      <x:c r="E384" s="11" t="n"/>
      <x:c r="F384" s="12" t="n"/>
    </x:row>
    <x:row r="385">
      <x:c r="A385" s="11" t="n"/>
      <x:c r="B385" s="11" t="n"/>
      <x:c r="C385" s="12" t="n"/>
      <x:c r="D385" s="13" t="n"/>
      <x:c r="E385" s="11" t="n"/>
      <x:c r="F385" s="12" t="n"/>
    </x:row>
    <x:row r="386">
      <x:c r="A386" s="11" t="n"/>
      <x:c r="B386" s="11" t="n"/>
      <x:c r="C386" s="12" t="n"/>
      <x:c r="D386" s="13" t="n"/>
      <x:c r="E386" s="11" t="n"/>
      <x:c r="F386" s="12" t="n"/>
    </x:row>
    <x:row r="387">
      <x:c r="A387" s="11" t="n"/>
      <x:c r="B387" s="11" t="n"/>
      <x:c r="C387" s="12" t="n"/>
      <x:c r="D387" s="13" t="n"/>
      <x:c r="E387" s="11" t="n"/>
      <x:c r="F387" s="12" t="n"/>
    </x:row>
    <x:row r="388">
      <x:c r="A388" s="11" t="n"/>
      <x:c r="B388" s="11" t="n"/>
      <x:c r="C388" s="12" t="n"/>
      <x:c r="D388" s="13" t="n"/>
      <x:c r="E388" s="11" t="n"/>
      <x:c r="F388" s="12" t="n"/>
    </x:row>
    <x:row r="389">
      <x:c r="A389" s="11" t="n"/>
      <x:c r="B389" s="11" t="n"/>
      <x:c r="C389" s="12" t="n"/>
      <x:c r="D389" s="13" t="n"/>
      <x:c r="E389" s="11" t="n"/>
      <x:c r="F389" s="12" t="n"/>
    </x:row>
    <x:row r="390">
      <x:c r="A390" s="11" t="n"/>
      <x:c r="B390" s="11" t="n"/>
      <x:c r="C390" s="12" t="n"/>
      <x:c r="D390" s="13" t="n"/>
      <x:c r="E390" s="11" t="n"/>
      <x:c r="F390" s="12" t="n"/>
    </x:row>
    <x:row r="391">
      <x:c r="A391" s="11" t="n"/>
      <x:c r="B391" s="11" t="n"/>
      <x:c r="C391" s="12" t="n"/>
      <x:c r="D391" s="13" t="n"/>
      <x:c r="E391" s="11" t="n"/>
      <x:c r="F391" s="12" t="n"/>
    </x:row>
    <x:row r="392">
      <x:c r="A392" s="11" t="n"/>
      <x:c r="B392" s="11" t="n"/>
      <x:c r="C392" s="12" t="n"/>
      <x:c r="D392" s="13" t="n"/>
      <x:c r="E392" s="11" t="n"/>
      <x:c r="F392" s="12" t="n"/>
    </x:row>
    <x:row r="393">
      <x:c r="A393" s="11" t="n"/>
      <x:c r="B393" s="11" t="n"/>
      <x:c r="C393" s="12" t="n"/>
      <x:c r="D393" s="13" t="n"/>
      <x:c r="E393" s="11" t="n"/>
      <x:c r="F393" s="12" t="n"/>
    </x:row>
    <x:row r="394">
      <x:c r="A394" s="11" t="n"/>
      <x:c r="B394" s="11" t="n"/>
      <x:c r="C394" s="12" t="n"/>
      <x:c r="D394" s="13" t="n"/>
      <x:c r="E394" s="11" t="n"/>
      <x:c r="F394" s="12" t="n"/>
    </x:row>
    <x:row r="395">
      <x:c r="A395" s="11" t="n"/>
      <x:c r="B395" s="11" t="n"/>
      <x:c r="C395" s="12" t="n"/>
      <x:c r="D395" s="13" t="n"/>
      <x:c r="E395" s="11" t="n"/>
      <x:c r="F395" s="12" t="n"/>
    </x:row>
    <x:row r="396">
      <x:c r="A396" s="11" t="n"/>
      <x:c r="B396" s="11" t="n"/>
      <x:c r="C396" s="12" t="n"/>
      <x:c r="D396" s="13" t="n"/>
      <x:c r="E396" s="11" t="n"/>
      <x:c r="F396" s="12" t="n"/>
    </x:row>
    <x:row r="397">
      <x:c r="A397" s="11" t="n"/>
      <x:c r="B397" s="11" t="n"/>
      <x:c r="C397" s="12" t="n"/>
      <x:c r="D397" s="13" t="n"/>
      <x:c r="E397" s="11" t="n"/>
      <x:c r="F397" s="12" t="n"/>
    </x:row>
    <x:row r="398">
      <x:c r="A398" s="11" t="n"/>
      <x:c r="B398" s="11" t="n"/>
      <x:c r="C398" s="12" t="n"/>
      <x:c r="D398" s="13" t="n"/>
      <x:c r="E398" s="11" t="n"/>
      <x:c r="F398" s="12" t="n"/>
    </x:row>
    <x:row r="399">
      <x:c r="A399" s="11" t="n"/>
      <x:c r="B399" s="11" t="n"/>
      <x:c r="C399" s="12" t="n"/>
      <x:c r="D399" s="13" t="n"/>
      <x:c r="E399" s="11" t="n"/>
      <x:c r="F399" s="12" t="n"/>
    </x:row>
    <x:row r="400">
      <x:c r="A400" s="11" t="n"/>
      <x:c r="B400" s="11" t="n"/>
      <x:c r="C400" s="12" t="n"/>
      <x:c r="D400" s="13" t="n"/>
      <x:c r="E400" s="11" t="n"/>
      <x:c r="F400" s="12" t="n"/>
    </x:row>
    <x:row r="401">
      <x:c r="A401" s="11" t="n"/>
      <x:c r="B401" s="11" t="n"/>
      <x:c r="C401" s="12" t="n"/>
      <x:c r="D401" s="13" t="n"/>
      <x:c r="E401" s="11" t="n"/>
      <x:c r="F401" s="12" t="n"/>
    </x:row>
    <x:row r="402">
      <x:c r="A402" s="11" t="n"/>
      <x:c r="B402" s="11" t="n"/>
      <x:c r="C402" s="12" t="n"/>
      <x:c r="D402" s="13" t="n"/>
      <x:c r="E402" s="11" t="n"/>
      <x:c r="F402" s="12" t="n"/>
    </x:row>
    <x:row r="403">
      <x:c r="A403" s="11" t="n"/>
      <x:c r="B403" s="11" t="n"/>
      <x:c r="C403" s="12" t="n"/>
      <x:c r="D403" s="13" t="n"/>
      <x:c r="E403" s="11" t="n"/>
      <x:c r="F403" s="12" t="n"/>
    </x:row>
    <x:row r="404">
      <x:c r="A404" s="11" t="n"/>
      <x:c r="B404" s="11" t="n"/>
      <x:c r="C404" s="12" t="n"/>
      <x:c r="D404" s="13" t="n"/>
      <x:c r="E404" s="11" t="n"/>
      <x:c r="F404" s="12" t="n"/>
    </x:row>
    <x:row r="405">
      <x:c r="A405" s="11" t="n"/>
      <x:c r="B405" s="11" t="n"/>
      <x:c r="C405" s="12" t="n"/>
      <x:c r="D405" s="13" t="n"/>
      <x:c r="E405" s="11" t="n"/>
      <x:c r="F405" s="12" t="n"/>
    </x:row>
    <x:row r="406">
      <x:c r="A406" s="11" t="n"/>
      <x:c r="B406" s="11" t="n"/>
      <x:c r="C406" s="12" t="n"/>
      <x:c r="D406" s="13" t="n"/>
      <x:c r="E406" s="11" t="n"/>
      <x:c r="F406" s="12" t="n"/>
    </x:row>
    <x:row r="407">
      <x:c r="A407" s="11" t="n"/>
      <x:c r="B407" s="11" t="n"/>
      <x:c r="C407" s="12" t="n"/>
      <x:c r="D407" s="13" t="n"/>
      <x:c r="E407" s="11" t="n"/>
      <x:c r="F407" s="12" t="n"/>
    </x:row>
    <x:row r="408">
      <x:c r="A408" s="11" t="n"/>
      <x:c r="B408" s="11" t="n"/>
      <x:c r="C408" s="12" t="n"/>
      <x:c r="D408" s="13" t="n"/>
      <x:c r="E408" s="11" t="n"/>
      <x:c r="F408" s="12" t="n"/>
    </x:row>
    <x:row r="409">
      <x:c r="A409" s="11" t="n"/>
      <x:c r="B409" s="11" t="n"/>
      <x:c r="C409" s="12" t="n"/>
      <x:c r="D409" s="13" t="n"/>
      <x:c r="E409" s="11" t="n"/>
      <x:c r="F409" s="12" t="n"/>
    </x:row>
    <x:row r="410">
      <x:c r="A410" s="11" t="n"/>
      <x:c r="B410" s="11" t="n"/>
      <x:c r="C410" s="12" t="n"/>
      <x:c r="D410" s="13" t="n"/>
      <x:c r="E410" s="11" t="n"/>
      <x:c r="F410" s="12" t="n"/>
    </x:row>
    <x:row r="411">
      <x:c r="A411" s="11" t="n"/>
      <x:c r="B411" s="11" t="n"/>
      <x:c r="C411" s="12" t="n"/>
      <x:c r="D411" s="13" t="n"/>
      <x:c r="E411" s="11" t="n"/>
      <x:c r="F411" s="12" t="n"/>
    </x:row>
    <x:row r="412">
      <x:c r="A412" s="11" t="n"/>
      <x:c r="B412" s="11" t="n"/>
      <x:c r="C412" s="12" t="n"/>
      <x:c r="D412" s="13" t="n"/>
      <x:c r="E412" s="11" t="n"/>
      <x:c r="F412" s="12" t="n"/>
    </x:row>
    <x:row r="413">
      <x:c r="A413" s="11" t="n"/>
      <x:c r="B413" s="11" t="n"/>
      <x:c r="C413" s="12" t="n"/>
      <x:c r="D413" s="13" t="n"/>
      <x:c r="E413" s="11" t="n"/>
      <x:c r="F413" s="12" t="n"/>
    </x:row>
    <x:row r="414">
      <x:c r="A414" s="11" t="n"/>
      <x:c r="B414" s="11" t="n"/>
      <x:c r="C414" s="12" t="n"/>
      <x:c r="D414" s="13" t="n"/>
      <x:c r="E414" s="11" t="n"/>
      <x:c r="F414" s="12" t="n"/>
    </x:row>
    <x:row r="415">
      <x:c r="A415" s="11" t="n"/>
      <x:c r="B415" s="11" t="n"/>
      <x:c r="C415" s="12" t="n"/>
      <x:c r="D415" s="13" t="n"/>
      <x:c r="E415" s="11" t="n"/>
      <x:c r="F415" s="12" t="n"/>
    </x:row>
    <x:row r="416">
      <x:c r="A416" s="11" t="n"/>
      <x:c r="B416" s="11" t="n"/>
      <x:c r="C416" s="12" t="n"/>
      <x:c r="D416" s="13" t="n"/>
      <x:c r="E416" s="11" t="n"/>
      <x:c r="F416" s="12" t="n"/>
    </x:row>
    <x:row r="417">
      <x:c r="A417" s="11" t="n"/>
      <x:c r="B417" s="11" t="n"/>
      <x:c r="C417" s="12" t="n"/>
      <x:c r="D417" s="13" t="n"/>
      <x:c r="E417" s="11" t="n"/>
      <x:c r="F417" s="12" t="n"/>
    </x:row>
    <x:row r="418">
      <x:c r="A418" s="11" t="n"/>
      <x:c r="B418" s="11" t="n"/>
      <x:c r="C418" s="12" t="n"/>
      <x:c r="D418" s="13" t="n"/>
      <x:c r="E418" s="11" t="n"/>
      <x:c r="F418" s="12" t="n"/>
    </x:row>
    <x:row r="419">
      <x:c r="A419" s="11" t="n"/>
      <x:c r="B419" s="11" t="n"/>
      <x:c r="C419" s="12" t="n"/>
      <x:c r="D419" s="13" t="n"/>
      <x:c r="E419" s="11" t="n"/>
      <x:c r="F419" s="12" t="n"/>
    </x:row>
    <x:row r="420">
      <x:c r="A420" s="11" t="n"/>
      <x:c r="B420" s="11" t="n"/>
      <x:c r="C420" s="12" t="n"/>
      <x:c r="D420" s="13" t="n"/>
      <x:c r="E420" s="11" t="n"/>
      <x:c r="F420" s="12" t="n"/>
    </x:row>
    <x:row r="421">
      <x:c r="A421" s="11" t="n"/>
      <x:c r="B421" s="11" t="n"/>
      <x:c r="C421" s="12" t="n"/>
      <x:c r="D421" s="13" t="n"/>
      <x:c r="E421" s="11" t="n"/>
      <x:c r="F421" s="12" t="n"/>
    </x:row>
    <x:row r="422">
      <x:c r="A422" s="11" t="n"/>
      <x:c r="B422" s="11" t="n"/>
      <x:c r="C422" s="12" t="n"/>
      <x:c r="D422" s="13" t="n"/>
      <x:c r="E422" s="11" t="n"/>
      <x:c r="F422" s="12" t="n"/>
    </x:row>
    <x:row r="423">
      <x:c r="A423" s="11" t="n"/>
      <x:c r="B423" s="11" t="n"/>
      <x:c r="C423" s="12" t="n"/>
      <x:c r="D423" s="13" t="n"/>
      <x:c r="E423" s="11" t="n"/>
      <x:c r="F423" s="12" t="n"/>
    </x:row>
    <x:row r="424">
      <x:c r="A424" s="11" t="n"/>
      <x:c r="B424" s="11" t="n"/>
      <x:c r="C424" s="12" t="n"/>
      <x:c r="D424" s="13" t="n"/>
      <x:c r="E424" s="11" t="n"/>
      <x:c r="F424" s="12" t="n"/>
    </x:row>
    <x:row r="425">
      <x:c r="A425" s="11" t="n"/>
      <x:c r="B425" s="11" t="n"/>
      <x:c r="C425" s="12" t="n"/>
      <x:c r="D425" s="13" t="n"/>
      <x:c r="E425" s="11" t="n"/>
      <x:c r="F425" s="12" t="n"/>
    </x:row>
    <x:row r="426">
      <x:c r="A426" s="11" t="n"/>
      <x:c r="B426" s="11" t="n"/>
      <x:c r="C426" s="12" t="n"/>
      <x:c r="D426" s="13" t="n"/>
      <x:c r="E426" s="11" t="n"/>
      <x:c r="F426" s="12" t="n"/>
    </x:row>
    <x:row r="427">
      <x:c r="A427" s="11" t="n"/>
      <x:c r="B427" s="11" t="n"/>
      <x:c r="C427" s="12" t="n"/>
      <x:c r="D427" s="13" t="n"/>
      <x:c r="E427" s="11" t="n"/>
      <x:c r="F427" s="12" t="n"/>
    </x:row>
    <x:row r="428">
      <x:c r="A428" s="11" t="n"/>
      <x:c r="B428" s="11" t="n"/>
      <x:c r="C428" s="12" t="n"/>
      <x:c r="D428" s="13" t="n"/>
      <x:c r="E428" s="11" t="n"/>
      <x:c r="F428" s="12" t="n"/>
    </x:row>
    <x:row r="429">
      <x:c r="A429" s="11" t="n"/>
      <x:c r="B429" s="11" t="n"/>
      <x:c r="C429" s="12" t="n"/>
      <x:c r="D429" s="13" t="n"/>
      <x:c r="E429" s="11" t="n"/>
      <x:c r="F429" s="12" t="n"/>
    </x:row>
    <x:row r="430">
      <x:c r="A430" s="11" t="n"/>
      <x:c r="B430" s="11" t="n"/>
      <x:c r="C430" s="12" t="n"/>
      <x:c r="D430" s="13" t="n"/>
      <x:c r="E430" s="11" t="n"/>
      <x:c r="F430" s="12" t="n"/>
    </x:row>
    <x:row r="431">
      <x:c r="A431" s="11" t="n"/>
      <x:c r="B431" s="11" t="n"/>
      <x:c r="C431" s="12" t="n"/>
      <x:c r="D431" s="13" t="n"/>
      <x:c r="E431" s="11" t="n"/>
      <x:c r="F431" s="12" t="n"/>
    </x:row>
    <x:row r="432">
      <x:c r="A432" s="11" t="n"/>
      <x:c r="B432" s="11" t="n"/>
      <x:c r="C432" s="12" t="n"/>
      <x:c r="D432" s="13" t="n"/>
      <x:c r="E432" s="11" t="n"/>
      <x:c r="F432" s="12" t="n"/>
    </x:row>
    <x:row r="433">
      <x:c r="A433" s="11" t="n"/>
      <x:c r="B433" s="11" t="n"/>
      <x:c r="C433" s="12" t="n"/>
      <x:c r="D433" s="13" t="n"/>
      <x:c r="E433" s="11" t="n"/>
      <x:c r="F433" s="12" t="n"/>
    </x:row>
    <x:row r="434">
      <x:c r="A434" s="11" t="n"/>
      <x:c r="B434" s="11" t="n"/>
      <x:c r="C434" s="12" t="n"/>
      <x:c r="D434" s="13" t="n"/>
      <x:c r="E434" s="11" t="n"/>
      <x:c r="F434" s="12" t="n"/>
    </x:row>
    <x:row r="435">
      <x:c r="A435" s="11" t="n"/>
      <x:c r="B435" s="11" t="n"/>
      <x:c r="C435" s="12" t="n"/>
      <x:c r="D435" s="13" t="n"/>
      <x:c r="E435" s="11" t="n"/>
      <x:c r="F435" s="12" t="n"/>
    </x:row>
    <x:row r="436">
      <x:c r="A436" s="11" t="n"/>
      <x:c r="B436" s="11" t="n"/>
      <x:c r="C436" s="12" t="n"/>
      <x:c r="D436" s="13" t="n"/>
      <x:c r="E436" s="11" t="n"/>
      <x:c r="F436" s="12" t="n"/>
    </x:row>
    <x:row r="437">
      <x:c r="A437" s="11" t="n"/>
      <x:c r="B437" s="11" t="n"/>
      <x:c r="C437" s="12" t="n"/>
      <x:c r="D437" s="13" t="n"/>
      <x:c r="E437" s="11" t="n"/>
      <x:c r="F437" s="12" t="n"/>
    </x:row>
    <x:row r="438">
      <x:c r="A438" s="11" t="n"/>
      <x:c r="B438" s="11" t="n"/>
      <x:c r="C438" s="12" t="n"/>
      <x:c r="D438" s="13" t="n"/>
      <x:c r="E438" s="11" t="n"/>
      <x:c r="F438" s="12" t="n"/>
    </x:row>
    <x:row r="439">
      <x:c r="A439" s="11" t="n"/>
      <x:c r="B439" s="11" t="n"/>
      <x:c r="C439" s="12" t="n"/>
      <x:c r="D439" s="13" t="n"/>
      <x:c r="E439" s="11" t="n"/>
      <x:c r="F439" s="12" t="n"/>
    </x:row>
    <x:row r="440">
      <x:c r="A440" s="11" t="n"/>
      <x:c r="B440" s="11" t="n"/>
      <x:c r="C440" s="12" t="n"/>
      <x:c r="D440" s="13" t="n"/>
      <x:c r="E440" s="11" t="n"/>
      <x:c r="F440" s="12" t="n"/>
    </x:row>
    <x:row r="441">
      <x:c r="A441" s="11" t="n"/>
      <x:c r="B441" s="11" t="n"/>
      <x:c r="C441" s="12" t="n"/>
      <x:c r="D441" s="13" t="n"/>
      <x:c r="E441" s="11" t="n"/>
      <x:c r="F441" s="12" t="n"/>
    </x:row>
    <x:row r="442">
      <x:c r="A442" s="11" t="n"/>
      <x:c r="B442" s="11" t="n"/>
      <x:c r="C442" s="12" t="n"/>
      <x:c r="D442" s="13" t="n"/>
      <x:c r="E442" s="11" t="n"/>
      <x:c r="F442" s="12" t="n"/>
    </x:row>
    <x:row r="443">
      <x:c r="A443" s="11" t="n"/>
      <x:c r="B443" s="11" t="n"/>
      <x:c r="C443" s="12" t="n"/>
      <x:c r="D443" s="13" t="n"/>
      <x:c r="E443" s="11" t="n"/>
      <x:c r="F443" s="12" t="n"/>
    </x:row>
    <x:row r="444">
      <x:c r="A444" s="11" t="n"/>
      <x:c r="B444" s="11" t="n"/>
      <x:c r="C444" s="12" t="n"/>
      <x:c r="D444" s="13" t="n"/>
      <x:c r="E444" s="11" t="n"/>
      <x:c r="F444" s="12" t="n"/>
    </x:row>
    <x:row r="445">
      <x:c r="A445" s="11" t="n"/>
      <x:c r="B445" s="11" t="n"/>
      <x:c r="C445" s="12" t="n"/>
      <x:c r="D445" s="13" t="n"/>
      <x:c r="E445" s="11" t="n"/>
      <x:c r="F445" s="12" t="n"/>
    </x:row>
    <x:row r="446">
      <x:c r="A446" s="11" t="n"/>
      <x:c r="B446" s="11" t="n"/>
      <x:c r="C446" s="12" t="n"/>
      <x:c r="D446" s="13" t="n"/>
      <x:c r="E446" s="11" t="n"/>
      <x:c r="F446" s="12" t="n"/>
    </x:row>
    <x:row r="447">
      <x:c r="A447" s="11" t="n"/>
      <x:c r="B447" s="11" t="n"/>
      <x:c r="C447" s="12" t="n"/>
      <x:c r="D447" s="13" t="n"/>
      <x:c r="E447" s="11" t="n"/>
      <x:c r="F447" s="12" t="n"/>
    </x:row>
    <x:row r="448">
      <x:c r="A448" s="11" t="n"/>
      <x:c r="B448" s="11" t="n"/>
      <x:c r="C448" s="12" t="n"/>
      <x:c r="D448" s="13" t="n"/>
      <x:c r="E448" s="11" t="n"/>
      <x:c r="F448" s="12" t="n"/>
    </x:row>
    <x:row r="449">
      <x:c r="A449" s="11" t="n"/>
      <x:c r="B449" s="11" t="n"/>
      <x:c r="C449" s="12" t="n"/>
      <x:c r="D449" s="13" t="n"/>
      <x:c r="E449" s="11" t="n"/>
      <x:c r="F449" s="12" t="n"/>
    </x:row>
    <x:row r="450">
      <x:c r="A450" s="11" t="n"/>
      <x:c r="B450" s="11" t="n"/>
      <x:c r="C450" s="12" t="n"/>
      <x:c r="D450" s="13" t="n"/>
      <x:c r="E450" s="11" t="n"/>
      <x:c r="F450" s="12" t="n"/>
    </x:row>
    <x:row r="451">
      <x:c r="A451" s="11" t="n"/>
      <x:c r="B451" s="11" t="n"/>
      <x:c r="C451" s="12" t="n"/>
      <x:c r="D451" s="13" t="n"/>
      <x:c r="E451" s="11" t="n"/>
      <x:c r="F451" s="12" t="n"/>
    </x:row>
    <x:row r="452">
      <x:c r="A452" s="11" t="n"/>
      <x:c r="B452" s="11" t="n"/>
      <x:c r="C452" s="12" t="n"/>
      <x:c r="D452" s="13" t="n"/>
      <x:c r="E452" s="11" t="n"/>
      <x:c r="F452" s="12" t="n"/>
    </x:row>
    <x:row r="453">
      <x:c r="A453" s="11" t="n"/>
      <x:c r="B453" s="11" t="n"/>
      <x:c r="C453" s="12" t="n"/>
      <x:c r="D453" s="13" t="n"/>
      <x:c r="E453" s="11" t="n"/>
      <x:c r="F453" s="12" t="n"/>
    </x:row>
    <x:row r="454">
      <x:c r="A454" s="11" t="n"/>
      <x:c r="B454" s="11" t="n"/>
      <x:c r="C454" s="12" t="n"/>
      <x:c r="D454" s="13" t="n"/>
      <x:c r="E454" s="11" t="n"/>
      <x:c r="F454" s="12" t="n"/>
    </x:row>
    <x:row r="455">
      <x:c r="A455" s="11" t="n"/>
      <x:c r="B455" s="11" t="n"/>
      <x:c r="C455" s="12" t="n"/>
      <x:c r="D455" s="13" t="n"/>
      <x:c r="E455" s="11" t="n"/>
      <x:c r="F455" s="12" t="n"/>
    </x:row>
    <x:row r="456">
      <x:c r="A456" s="11" t="n"/>
      <x:c r="B456" s="11" t="n"/>
      <x:c r="C456" s="12" t="n"/>
      <x:c r="D456" s="13" t="n"/>
      <x:c r="E456" s="11" t="n"/>
      <x:c r="F456" s="12" t="n"/>
    </x:row>
    <x:row r="457">
      <x:c r="A457" s="11" t="n"/>
      <x:c r="B457" s="11" t="n"/>
      <x:c r="C457" s="12" t="n"/>
      <x:c r="D457" s="13" t="n"/>
      <x:c r="E457" s="11" t="n"/>
      <x:c r="F457" s="12" t="n"/>
    </x:row>
    <x:row r="458">
      <x:c r="A458" s="11" t="n"/>
      <x:c r="B458" s="11" t="n"/>
      <x:c r="C458" s="12" t="n"/>
      <x:c r="D458" s="13" t="n"/>
      <x:c r="E458" s="11" t="n"/>
      <x:c r="F458" s="12" t="n"/>
    </x:row>
    <x:row r="459">
      <x:c r="A459" s="11" t="n"/>
      <x:c r="B459" s="11" t="n"/>
      <x:c r="C459" s="12" t="n"/>
      <x:c r="D459" s="13" t="n"/>
      <x:c r="E459" s="11" t="n"/>
      <x:c r="F459" s="12" t="n"/>
    </x:row>
    <x:row r="460">
      <x:c r="A460" s="11" t="n"/>
      <x:c r="B460" s="11" t="n"/>
      <x:c r="C460" s="12" t="n"/>
      <x:c r="D460" s="13" t="n"/>
      <x:c r="E460" s="11" t="n"/>
      <x:c r="F460" s="12" t="n"/>
    </x:row>
    <x:row r="461">
      <x:c r="A461" s="11" t="n"/>
      <x:c r="B461" s="11" t="n"/>
      <x:c r="C461" s="12" t="n"/>
      <x:c r="D461" s="13" t="n"/>
      <x:c r="E461" s="11" t="n"/>
      <x:c r="F461" s="12" t="n"/>
    </x:row>
    <x:row r="462">
      <x:c r="A462" s="11" t="n"/>
      <x:c r="B462" s="11" t="n"/>
      <x:c r="C462" s="12" t="n"/>
      <x:c r="D462" s="13" t="n"/>
      <x:c r="E462" s="11" t="n"/>
      <x:c r="F462" s="12" t="n"/>
    </x:row>
    <x:row r="463">
      <x:c r="A463" s="11" t="n"/>
      <x:c r="B463" s="11" t="n"/>
      <x:c r="C463" s="12" t="n"/>
      <x:c r="D463" s="13" t="n"/>
      <x:c r="E463" s="11" t="n"/>
      <x:c r="F463" s="12" t="n"/>
    </x:row>
    <x:row r="464">
      <x:c r="A464" s="11" t="n"/>
      <x:c r="B464" s="11" t="n"/>
      <x:c r="C464" s="12" t="n"/>
      <x:c r="D464" s="13" t="n"/>
      <x:c r="E464" s="11" t="n"/>
      <x:c r="F464" s="12" t="n"/>
    </x:row>
    <x:row r="465">
      <x:c r="A465" s="11" t="n"/>
      <x:c r="B465" s="11" t="n"/>
      <x:c r="C465" s="12" t="n"/>
      <x:c r="D465" s="13" t="n"/>
      <x:c r="E465" s="11" t="n"/>
      <x:c r="F465" s="12" t="n"/>
    </x:row>
    <x:row r="466">
      <x:c r="A466" s="11" t="n"/>
      <x:c r="B466" s="11" t="n"/>
      <x:c r="C466" s="12" t="n"/>
      <x:c r="D466" s="13" t="n"/>
      <x:c r="E466" s="11" t="n"/>
      <x:c r="F466" s="12" t="n"/>
    </x:row>
    <x:row r="467">
      <x:c r="A467" s="11" t="n"/>
      <x:c r="B467" s="11" t="n"/>
      <x:c r="C467" s="12" t="n"/>
      <x:c r="D467" s="13" t="n"/>
      <x:c r="E467" s="11" t="n"/>
      <x:c r="F467" s="12" t="n"/>
    </x:row>
    <x:row r="468">
      <x:c r="A468" s="11" t="n"/>
      <x:c r="B468" s="11" t="n"/>
      <x:c r="C468" s="12" t="n"/>
      <x:c r="D468" s="13" t="n"/>
      <x:c r="E468" s="11" t="n"/>
      <x:c r="F468" s="12" t="n"/>
    </x:row>
    <x:row r="469">
      <x:c r="A469" s="11" t="n"/>
      <x:c r="B469" s="11" t="n"/>
      <x:c r="C469" s="12" t="n"/>
      <x:c r="D469" s="13" t="n"/>
      <x:c r="E469" s="11" t="n"/>
      <x:c r="F469" s="12" t="n"/>
    </x:row>
    <x:row r="470">
      <x:c r="A470" s="11" t="n"/>
      <x:c r="B470" s="11" t="n"/>
      <x:c r="C470" s="12" t="n"/>
      <x:c r="D470" s="13" t="n"/>
      <x:c r="E470" s="11" t="n"/>
      <x:c r="F470" s="12" t="n"/>
    </x:row>
    <x:row r="471">
      <x:c r="A471" s="11" t="n"/>
      <x:c r="B471" s="11" t="n"/>
      <x:c r="C471" s="12" t="n"/>
      <x:c r="D471" s="13" t="n"/>
      <x:c r="E471" s="11" t="n"/>
      <x:c r="F471" s="12" t="n"/>
    </x:row>
    <x:row r="472">
      <x:c r="A472" s="11" t="n"/>
      <x:c r="B472" s="11" t="n"/>
      <x:c r="C472" s="12" t="n"/>
      <x:c r="D472" s="13" t="n"/>
      <x:c r="E472" s="11" t="n"/>
      <x:c r="F472" s="12" t="n"/>
    </x:row>
    <x:row r="473">
      <x:c r="A473" s="11" t="n"/>
      <x:c r="B473" s="11" t="n"/>
      <x:c r="C473" s="12" t="n"/>
      <x:c r="D473" s="13" t="n"/>
      <x:c r="E473" s="11" t="n"/>
      <x:c r="F473" s="12" t="n"/>
    </x:row>
    <x:row r="474">
      <x:c r="A474" s="11" t="n"/>
      <x:c r="B474" s="11" t="n"/>
      <x:c r="C474" s="12" t="n"/>
      <x:c r="D474" s="13" t="n"/>
      <x:c r="E474" s="11" t="n"/>
      <x:c r="F474" s="12" t="n"/>
    </x:row>
    <x:row r="475">
      <x:c r="A475" s="11" t="n"/>
      <x:c r="B475" s="11" t="n"/>
      <x:c r="C475" s="12" t="n"/>
      <x:c r="D475" s="13" t="n"/>
      <x:c r="E475" s="11" t="n"/>
      <x:c r="F475" s="12" t="n"/>
    </x:row>
    <x:row r="476">
      <x:c r="A476" s="11" t="n"/>
      <x:c r="B476" s="11" t="n"/>
      <x:c r="C476" s="12" t="n"/>
      <x:c r="D476" s="13" t="n"/>
      <x:c r="E476" s="11" t="n"/>
      <x:c r="F476" s="12" t="n"/>
    </x:row>
    <x:row r="477">
      <x:c r="A477" s="11" t="n"/>
      <x:c r="B477" s="11" t="n"/>
      <x:c r="C477" s="12" t="n"/>
      <x:c r="D477" s="13" t="n"/>
      <x:c r="E477" s="11" t="n"/>
      <x:c r="F477" s="12" t="n"/>
    </x:row>
    <x:row r="478">
      <x:c r="A478" s="11" t="n"/>
      <x:c r="B478" s="11" t="n"/>
      <x:c r="C478" s="12" t="n"/>
      <x:c r="D478" s="13" t="n"/>
      <x:c r="E478" s="11" t="n"/>
      <x:c r="F478" s="12" t="n"/>
    </x:row>
    <x:row r="479">
      <x:c r="A479" s="11" t="n"/>
      <x:c r="B479" s="11" t="n"/>
      <x:c r="C479" s="12" t="n"/>
      <x:c r="D479" s="13" t="n"/>
      <x:c r="E479" s="11" t="n"/>
      <x:c r="F479" s="12" t="n"/>
    </x:row>
    <x:row r="480">
      <x:c r="A480" s="11" t="n"/>
      <x:c r="B480" s="11" t="n"/>
      <x:c r="C480" s="12" t="n"/>
      <x:c r="D480" s="13" t="n"/>
      <x:c r="E480" s="11" t="n"/>
      <x:c r="F480" s="12" t="n"/>
    </x:row>
    <x:row r="481">
      <x:c r="A481" s="11" t="n"/>
      <x:c r="B481" s="11" t="n"/>
      <x:c r="C481" s="12" t="n"/>
      <x:c r="D481" s="13" t="n"/>
      <x:c r="E481" s="11" t="n"/>
      <x:c r="F481" s="12" t="n"/>
    </x:row>
    <x:row r="482">
      <x:c r="A482" s="11" t="n"/>
      <x:c r="B482" s="11" t="n"/>
      <x:c r="C482" s="12" t="n"/>
      <x:c r="D482" s="13" t="n"/>
      <x:c r="E482" s="11" t="n"/>
      <x:c r="F482" s="12" t="n"/>
    </x:row>
    <x:row r="483">
      <x:c r="A483" s="11" t="n"/>
      <x:c r="B483" s="11" t="n"/>
      <x:c r="C483" s="12" t="n"/>
      <x:c r="D483" s="13" t="n"/>
      <x:c r="E483" s="11" t="n"/>
      <x:c r="F483" s="12" t="n"/>
    </x:row>
    <x:row r="484">
      <x:c r="A484" s="11" t="n"/>
      <x:c r="B484" s="11" t="n"/>
      <x:c r="C484" s="12" t="n"/>
      <x:c r="D484" s="13" t="n"/>
      <x:c r="E484" s="11" t="n"/>
      <x:c r="F484" s="12" t="n"/>
    </x:row>
    <x:row r="485">
      <x:c r="A485" s="11" t="n"/>
      <x:c r="B485" s="11" t="n"/>
      <x:c r="C485" s="12" t="n"/>
      <x:c r="D485" s="13" t="n"/>
      <x:c r="E485" s="11" t="n"/>
      <x:c r="F485" s="12" t="n"/>
    </x:row>
    <x:row r="486">
      <x:c r="A486" s="11" t="n"/>
      <x:c r="B486" s="11" t="n"/>
      <x:c r="C486" s="12" t="n"/>
      <x:c r="D486" s="13" t="n"/>
      <x:c r="E486" s="11" t="n"/>
      <x:c r="F486" s="12" t="n"/>
    </x:row>
    <x:row r="487">
      <x:c r="A487" s="11" t="n"/>
      <x:c r="B487" s="11" t="n"/>
      <x:c r="C487" s="12" t="n"/>
      <x:c r="D487" s="13" t="n"/>
      <x:c r="E487" s="11" t="n"/>
      <x:c r="F487" s="12" t="n"/>
    </x:row>
    <x:row r="488">
      <x:c r="A488" s="11" t="n"/>
      <x:c r="B488" s="11" t="n"/>
      <x:c r="C488" s="12" t="n"/>
      <x:c r="D488" s="13" t="n"/>
      <x:c r="E488" s="11" t="n"/>
      <x:c r="F488" s="12" t="n"/>
    </x:row>
    <x:row r="489">
      <x:c r="A489" s="11" t="n"/>
      <x:c r="B489" s="11" t="n"/>
      <x:c r="C489" s="12" t="n"/>
      <x:c r="D489" s="13" t="n"/>
      <x:c r="E489" s="11" t="n"/>
      <x:c r="F489" s="12" t="n"/>
    </x:row>
    <x:row r="490">
      <x:c r="A490" s="11" t="n"/>
      <x:c r="B490" s="11" t="n"/>
      <x:c r="C490" s="12" t="n"/>
      <x:c r="D490" s="13" t="n"/>
      <x:c r="E490" s="11" t="n"/>
      <x:c r="F490" s="12" t="n"/>
    </x:row>
    <x:row r="491">
      <x:c r="A491" s="11" t="n"/>
      <x:c r="B491" s="11" t="n"/>
      <x:c r="C491" s="12" t="n"/>
      <x:c r="D491" s="13" t="n"/>
      <x:c r="E491" s="11" t="n"/>
      <x:c r="F491" s="12" t="n"/>
    </x:row>
    <x:row r="492">
      <x:c r="A492" s="11" t="n"/>
      <x:c r="B492" s="11" t="n"/>
      <x:c r="C492" s="12" t="n"/>
      <x:c r="D492" s="13" t="n"/>
      <x:c r="E492" s="11" t="n"/>
      <x:c r="F492" s="12" t="n"/>
    </x:row>
    <x:row r="493">
      <x:c r="A493" s="11" t="n"/>
      <x:c r="B493" s="11" t="n"/>
      <x:c r="C493" s="12" t="n"/>
      <x:c r="D493" s="13" t="n"/>
      <x:c r="E493" s="11" t="n"/>
      <x:c r="F493" s="12" t="n"/>
    </x:row>
    <x:row r="494">
      <x:c r="A494" s="11" t="n"/>
      <x:c r="B494" s="11" t="n"/>
      <x:c r="C494" s="12" t="n"/>
      <x:c r="D494" s="13" t="n"/>
      <x:c r="E494" s="11" t="n"/>
      <x:c r="F494" s="12" t="n"/>
    </x:row>
    <x:row r="495">
      <x:c r="A495" s="11" t="n"/>
      <x:c r="B495" s="11" t="n"/>
      <x:c r="C495" s="12" t="n"/>
      <x:c r="D495" s="13" t="n"/>
      <x:c r="E495" s="11" t="n"/>
      <x:c r="F495" s="12" t="n"/>
    </x:row>
    <x:row r="496">
      <x:c r="A496" s="11" t="n"/>
      <x:c r="B496" s="11" t="n"/>
      <x:c r="C496" s="12" t="n"/>
      <x:c r="D496" s="13" t="n"/>
      <x:c r="E496" s="11" t="n"/>
      <x:c r="F496" s="12" t="n"/>
    </x:row>
    <x:row r="497">
      <x:c r="A497" s="11" t="n"/>
      <x:c r="B497" s="11" t="n"/>
      <x:c r="C497" s="12" t="n"/>
      <x:c r="D497" s="13" t="n"/>
      <x:c r="E497" s="11" t="n"/>
      <x:c r="F497" s="12" t="n"/>
    </x:row>
    <x:row r="498">
      <x:c r="A498" s="11" t="n"/>
      <x:c r="B498" s="11" t="n"/>
      <x:c r="C498" s="12" t="n"/>
      <x:c r="D498" s="13" t="n"/>
      <x:c r="E498" s="11" t="n"/>
      <x:c r="F498" s="12" t="n"/>
    </x:row>
    <x:row r="499">
      <x:c r="A499" s="11" t="n"/>
      <x:c r="B499" s="11" t="n"/>
      <x:c r="C499" s="12" t="n"/>
      <x:c r="D499" s="13" t="n"/>
      <x:c r="E499" s="11" t="n"/>
      <x:c r="F499" s="12" t="n"/>
    </x:row>
    <x:row r="500">
      <x:c r="A500" s="11" t="n"/>
      <x:c r="B500" s="11" t="n"/>
      <x:c r="C500" s="12" t="n"/>
      <x:c r="D500" s="13" t="n"/>
      <x:c r="E500" s="11" t="n"/>
      <x:c r="F500" s="12" t="n"/>
    </x:row>
    <x:row r="501">
      <x:c r="A501" s="11" t="n"/>
      <x:c r="B501" s="11" t="n"/>
      <x:c r="C501" s="12" t="n"/>
      <x:c r="D501" s="13" t="n"/>
      <x:c r="E501" s="11" t="n"/>
      <x:c r="F501" s="12" t="n"/>
    </x:row>
    <x:row r="502">
      <x:c r="A502" s="11" t="n"/>
      <x:c r="B502" s="11" t="n"/>
      <x:c r="C502" s="12" t="n"/>
      <x:c r="D502" s="13" t="n"/>
      <x:c r="E502" s="11" t="n"/>
      <x:c r="F502" s="12" t="n"/>
    </x:row>
  </x:sheetData>
  <x:hyperlinks>
    <x:hyperlink xmlns:r="http://schemas.openxmlformats.org/officeDocument/2006/relationships" ref="A1" r:id="Rd72ece696d0c49ac"/>
  </x:hyperlinks>
  <x:pageMargins left="0.7" right="0.7" top="0.75" bottom="0.75" header="0.3" footer="0.3"/>
  <x:legacyDrawing xmlns:r="http://schemas.openxmlformats.org/officeDocument/2006/relationships" r:id="R8879f9c451394d64"/>
</x:worksheet>
</file>

<file path=xl/worksheets/sheet4.xml><?xml version="1.0" encoding="utf-8"?>
<x:worksheet xmlns:x="http://schemas.openxmlformats.org/spreadsheetml/2006/main">
  <x:sheetPr>
    <x:tabColor rgb="FF0C5B3E"/>
  </x:sheetPr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18" customWidth="1"/>
    <x:col min="2" max="2" width="22" customWidth="1"/>
    <x:col min="3" max="3" width="18" customWidth="1"/>
    <x:col min="4" max="4" width="18" customWidth="1"/>
    <x:col min="5" max="5" width="14" customWidth="1"/>
    <x:col min="6" max="6" width="12" customWidth="1"/>
    <x:col min="7" max="7" width="13" customWidth="1"/>
    <x:col min="8" max="8" width="13" customWidth="1"/>
    <x:col min="9" max="9" width="36" customWidth="1"/>
  </x:cols>
  <x:sheetData>
    <x:row r="1" ht="20" customHeight="1">
      <x:c r="A1" s="9" t="inlineStr">
        <x:is>
          <x:t xml:space="preserve">← Start Here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</x:row>
    <x:row r="2" ht="32" customHeight="1">
      <x:c r="A2" s="10" t="inlineStr">
        <x:is>
          <x:t xml:space="preserve">Cycle Name</x:t>
        </x:is>
      </x:c>
      <x:c r="B2" s="10" t="inlineStr">
        <x:is>
          <x:t xml:space="preserve">Premium Collected (auto)</x:t>
        </x:is>
      </x:c>
      <x:c r="C2" s="10" t="inlineStr">
        <x:is>
          <x:t xml:space="preserve">Realized P&amp;L (auto)</x:t>
        </x:is>
      </x:c>
      <x:c r="D2" s="10" t="inlineStr">
        <x:is>
          <x:t xml:space="preserve">Est. P&amp;L (auto)</x:t>
        </x:is>
      </x:c>
      <x:c r="E2" s="10" t="inlineStr">
        <x:is>
          <x:t xml:space="preserve">Phase</x:t>
        </x:is>
      </x:c>
      <x:c r="F2" s="10" t="inlineStr">
        <x:is>
          <x:t xml:space="preserve">Status</x:t>
        </x:is>
      </x:c>
      <x:c r="G2" s="10" t="inlineStr">
        <x:is>
          <x:t xml:space="preserve">Start Date</x:t>
        </x:is>
      </x:c>
      <x:c r="H2" s="10" t="inlineStr">
        <x:is>
          <x:t xml:space="preserve">End Date</x:t>
        </x:is>
      </x:c>
      <x:c r="I2" s="10" t="inlineStr">
        <x:is>
          <x:t xml:space="preserve">Notes</x:t>
        </x:is>
      </x:c>
    </x:row>
    <x:row r="3">
      <x:c r="A3" s="11" t="n"/>
      <x:c r="B3" s="12" t="n">
        <x:f>SUMIF(Trades!$T$3:$T$502,A3,Trades!$V$3:$V$502)</x:f>
        <x:v>0</x:v>
      </x:c>
      <x:c r="C3" s="12" t="n">
        <x:f>SUMIF(Trades!$T$3:$T$502,A3,Trades!$AB$3:$AB$502)</x:f>
        <x:v>0</x:v>
      </x:c>
      <x:c r="D3" s="12" t="n">
        <x:f>SUMIF(Trades!$T$3:$T$502,A3,Trades!$AB$3:$AB$502)+SUMIF(Trades!$T$3:$T$502,A3,Trades!$AA$3:$AA$502)+SUMIF(Trades!$T$3:$T$502,A3,Trades!$AC$3:$AC$502)</x:f>
        <x:v>0</x:v>
      </x:c>
      <x:c r="E3" s="11" t="n"/>
      <x:c r="F3" s="11" t="n"/>
      <x:c r="G3" s="13" t="n"/>
      <x:c r="H3" s="13" t="n"/>
      <x:c r="I3" s="11" t="n"/>
    </x:row>
    <x:row r="4">
      <x:c r="A4" s="11" t="n"/>
      <x:c r="B4" s="12" t="n">
        <x:f>SUMIF(Trades!$T$3:$T$502,A4,Trades!$V$3:$V$502)</x:f>
        <x:v>0</x:v>
      </x:c>
      <x:c r="C4" s="12" t="n">
        <x:f>SUMIF(Trades!$T$3:$T$502,A4,Trades!$AB$3:$AB$502)</x:f>
        <x:v>0</x:v>
      </x:c>
      <x:c r="D4" s="12" t="n">
        <x:f>SUMIF(Trades!$T$3:$T$502,A4,Trades!$AB$3:$AB$502)+SUMIF(Trades!$T$3:$T$502,A4,Trades!$AA$3:$AA$502)+SUMIF(Trades!$T$3:$T$502,A4,Trades!$AC$3:$AC$502)</x:f>
        <x:v>0</x:v>
      </x:c>
      <x:c r="E4" s="11" t="n"/>
      <x:c r="F4" s="11" t="n"/>
      <x:c r="G4" s="13" t="n"/>
      <x:c r="H4" s="13" t="n"/>
      <x:c r="I4" s="11" t="n"/>
    </x:row>
    <x:row r="5">
      <x:c r="A5" s="11" t="n"/>
      <x:c r="B5" s="12" t="n">
        <x:f>SUMIF(Trades!$T$3:$T$502,A5,Trades!$V$3:$V$502)</x:f>
        <x:v>0</x:v>
      </x:c>
      <x:c r="C5" s="12" t="n">
        <x:f>SUMIF(Trades!$T$3:$T$502,A5,Trades!$AB$3:$AB$502)</x:f>
        <x:v>0</x:v>
      </x:c>
      <x:c r="D5" s="12" t="n">
        <x:f>SUMIF(Trades!$T$3:$T$502,A5,Trades!$AB$3:$AB$502)+SUMIF(Trades!$T$3:$T$502,A5,Trades!$AA$3:$AA$502)+SUMIF(Trades!$T$3:$T$502,A5,Trades!$AC$3:$AC$502)</x:f>
        <x:v>0</x:v>
      </x:c>
      <x:c r="E5" s="11" t="n"/>
      <x:c r="F5" s="11" t="n"/>
      <x:c r="G5" s="13" t="n"/>
      <x:c r="H5" s="13" t="n"/>
      <x:c r="I5" s="11" t="n"/>
    </x:row>
    <x:row r="6">
      <x:c r="A6" s="11" t="n"/>
      <x:c r="B6" s="12" t="n">
        <x:f>SUMIF(Trades!$T$3:$T$502,A6,Trades!$V$3:$V$502)</x:f>
        <x:v>0</x:v>
      </x:c>
      <x:c r="C6" s="12" t="n">
        <x:f>SUMIF(Trades!$T$3:$T$502,A6,Trades!$AB$3:$AB$502)</x:f>
        <x:v>0</x:v>
      </x:c>
      <x:c r="D6" s="12" t="n">
        <x:f>SUMIF(Trades!$T$3:$T$502,A6,Trades!$AB$3:$AB$502)+SUMIF(Trades!$T$3:$T$502,A6,Trades!$AA$3:$AA$502)+SUMIF(Trades!$T$3:$T$502,A6,Trades!$AC$3:$AC$502)</x:f>
        <x:v>0</x:v>
      </x:c>
      <x:c r="E6" s="11" t="n"/>
      <x:c r="F6" s="11" t="n"/>
      <x:c r="G6" s="13" t="n"/>
      <x:c r="H6" s="13" t="n"/>
      <x:c r="I6" s="11" t="n"/>
    </x:row>
    <x:row r="7">
      <x:c r="A7" s="11" t="n"/>
      <x:c r="B7" s="12" t="n">
        <x:f>SUMIF(Trades!$T$3:$T$502,A7,Trades!$V$3:$V$502)</x:f>
        <x:v>0</x:v>
      </x:c>
      <x:c r="C7" s="12" t="n">
        <x:f>SUMIF(Trades!$T$3:$T$502,A7,Trades!$AB$3:$AB$502)</x:f>
        <x:v>0</x:v>
      </x:c>
      <x:c r="D7" s="12" t="n">
        <x:f>SUMIF(Trades!$T$3:$T$502,A7,Trades!$AB$3:$AB$502)+SUMIF(Trades!$T$3:$T$502,A7,Trades!$AA$3:$AA$502)+SUMIF(Trades!$T$3:$T$502,A7,Trades!$AC$3:$AC$502)</x:f>
        <x:v>0</x:v>
      </x:c>
      <x:c r="E7" s="11" t="n"/>
      <x:c r="F7" s="11" t="n"/>
      <x:c r="G7" s="13" t="n"/>
      <x:c r="H7" s="13" t="n"/>
      <x:c r="I7" s="11" t="n"/>
    </x:row>
    <x:row r="8">
      <x:c r="A8" s="11" t="n"/>
      <x:c r="B8" s="12" t="n">
        <x:f>SUMIF(Trades!$T$3:$T$502,A8,Trades!$V$3:$V$502)</x:f>
        <x:v>0</x:v>
      </x:c>
      <x:c r="C8" s="12" t="n">
        <x:f>SUMIF(Trades!$T$3:$T$502,A8,Trades!$AB$3:$AB$502)</x:f>
        <x:v>0</x:v>
      </x:c>
      <x:c r="D8" s="12" t="n">
        <x:f>SUMIF(Trades!$T$3:$T$502,A8,Trades!$AB$3:$AB$502)+SUMIF(Trades!$T$3:$T$502,A8,Trades!$AA$3:$AA$502)+SUMIF(Trades!$T$3:$T$502,A8,Trades!$AC$3:$AC$502)</x:f>
        <x:v>0</x:v>
      </x:c>
      <x:c r="E8" s="11" t="n"/>
      <x:c r="F8" s="11" t="n"/>
      <x:c r="G8" s="13" t="n"/>
      <x:c r="H8" s="13" t="n"/>
      <x:c r="I8" s="11" t="n"/>
    </x:row>
    <x:row r="9">
      <x:c r="A9" s="11" t="n"/>
      <x:c r="B9" s="12" t="n">
        <x:f>SUMIF(Trades!$T$3:$T$502,A9,Trades!$V$3:$V$502)</x:f>
        <x:v>0</x:v>
      </x:c>
      <x:c r="C9" s="12" t="n">
        <x:f>SUMIF(Trades!$T$3:$T$502,A9,Trades!$AB$3:$AB$502)</x:f>
        <x:v>0</x:v>
      </x:c>
      <x:c r="D9" s="12" t="n">
        <x:f>SUMIF(Trades!$T$3:$T$502,A9,Trades!$AB$3:$AB$502)+SUMIF(Trades!$T$3:$T$502,A9,Trades!$AA$3:$AA$502)+SUMIF(Trades!$T$3:$T$502,A9,Trades!$AC$3:$AC$502)</x:f>
        <x:v>0</x:v>
      </x:c>
      <x:c r="E9" s="11" t="n"/>
      <x:c r="F9" s="11" t="n"/>
      <x:c r="G9" s="13" t="n"/>
      <x:c r="H9" s="13" t="n"/>
      <x:c r="I9" s="11" t="n"/>
    </x:row>
    <x:row r="10">
      <x:c r="A10" s="11" t="n"/>
      <x:c r="B10" s="12" t="n">
        <x:f>SUMIF(Trades!$T$3:$T$502,A10,Trades!$V$3:$V$502)</x:f>
        <x:v>0</x:v>
      </x:c>
      <x:c r="C10" s="12" t="n">
        <x:f>SUMIF(Trades!$T$3:$T$502,A10,Trades!$AB$3:$AB$502)</x:f>
        <x:v>0</x:v>
      </x:c>
      <x:c r="D10" s="12" t="n">
        <x:f>SUMIF(Trades!$T$3:$T$502,A10,Trades!$AB$3:$AB$502)+SUMIF(Trades!$T$3:$T$502,A10,Trades!$AA$3:$AA$502)+SUMIF(Trades!$T$3:$T$502,A10,Trades!$AC$3:$AC$502)</x:f>
        <x:v>0</x:v>
      </x:c>
      <x:c r="E10" s="11" t="n"/>
      <x:c r="F10" s="11" t="n"/>
      <x:c r="G10" s="13" t="n"/>
      <x:c r="H10" s="13" t="n"/>
      <x:c r="I10" s="11" t="n"/>
    </x:row>
    <x:row r="11">
      <x:c r="A11" s="11" t="n"/>
      <x:c r="B11" s="12" t="n">
        <x:f>SUMIF(Trades!$T$3:$T$502,A11,Trades!$V$3:$V$502)</x:f>
        <x:v>0</x:v>
      </x:c>
      <x:c r="C11" s="12" t="n">
        <x:f>SUMIF(Trades!$T$3:$T$502,A11,Trades!$AB$3:$AB$502)</x:f>
        <x:v>0</x:v>
      </x:c>
      <x:c r="D11" s="12" t="n">
        <x:f>SUMIF(Trades!$T$3:$T$502,A11,Trades!$AB$3:$AB$502)+SUMIF(Trades!$T$3:$T$502,A11,Trades!$AA$3:$AA$502)+SUMIF(Trades!$T$3:$T$502,A11,Trades!$AC$3:$AC$502)</x:f>
        <x:v>0</x:v>
      </x:c>
      <x:c r="E11" s="11" t="n"/>
      <x:c r="F11" s="11" t="n"/>
      <x:c r="G11" s="13" t="n"/>
      <x:c r="H11" s="13" t="n"/>
      <x:c r="I11" s="11" t="n"/>
    </x:row>
    <x:row r="12">
      <x:c r="A12" s="11" t="n"/>
      <x:c r="B12" s="12" t="n">
        <x:f>SUMIF(Trades!$T$3:$T$502,A12,Trades!$V$3:$V$502)</x:f>
        <x:v>0</x:v>
      </x:c>
      <x:c r="C12" s="12" t="n">
        <x:f>SUMIF(Trades!$T$3:$T$502,A12,Trades!$AB$3:$AB$502)</x:f>
        <x:v>0</x:v>
      </x:c>
      <x:c r="D12" s="12" t="n">
        <x:f>SUMIF(Trades!$T$3:$T$502,A12,Trades!$AB$3:$AB$502)+SUMIF(Trades!$T$3:$T$502,A12,Trades!$AA$3:$AA$502)+SUMIF(Trades!$T$3:$T$502,A12,Trades!$AC$3:$AC$502)</x:f>
        <x:v>0</x:v>
      </x:c>
      <x:c r="E12" s="11" t="n"/>
      <x:c r="F12" s="11" t="n"/>
      <x:c r="G12" s="13" t="n"/>
      <x:c r="H12" s="13" t="n"/>
      <x:c r="I12" s="11" t="n"/>
    </x:row>
    <x:row r="13">
      <x:c r="A13" s="11" t="n"/>
      <x:c r="B13" s="12" t="n">
        <x:f>SUMIF(Trades!$T$3:$T$502,A13,Trades!$V$3:$V$502)</x:f>
        <x:v>0</x:v>
      </x:c>
      <x:c r="C13" s="12" t="n">
        <x:f>SUMIF(Trades!$T$3:$T$502,A13,Trades!$AB$3:$AB$502)</x:f>
        <x:v>0</x:v>
      </x:c>
      <x:c r="D13" s="12" t="n">
        <x:f>SUMIF(Trades!$T$3:$T$502,A13,Trades!$AB$3:$AB$502)+SUMIF(Trades!$T$3:$T$502,A13,Trades!$AA$3:$AA$502)+SUMIF(Trades!$T$3:$T$502,A13,Trades!$AC$3:$AC$502)</x:f>
        <x:v>0</x:v>
      </x:c>
      <x:c r="E13" s="11" t="n"/>
      <x:c r="F13" s="11" t="n"/>
      <x:c r="G13" s="13" t="n"/>
      <x:c r="H13" s="13" t="n"/>
      <x:c r="I13" s="11" t="n"/>
    </x:row>
    <x:row r="14">
      <x:c r="A14" s="11" t="n"/>
      <x:c r="B14" s="12" t="n">
        <x:f>SUMIF(Trades!$T$3:$T$502,A14,Trades!$V$3:$V$502)</x:f>
        <x:v>0</x:v>
      </x:c>
      <x:c r="C14" s="12" t="n">
        <x:f>SUMIF(Trades!$T$3:$T$502,A14,Trades!$AB$3:$AB$502)</x:f>
        <x:v>0</x:v>
      </x:c>
      <x:c r="D14" s="12" t="n">
        <x:f>SUMIF(Trades!$T$3:$T$502,A14,Trades!$AB$3:$AB$502)+SUMIF(Trades!$T$3:$T$502,A14,Trades!$AA$3:$AA$502)+SUMIF(Trades!$T$3:$T$502,A14,Trades!$AC$3:$AC$502)</x:f>
        <x:v>0</x:v>
      </x:c>
      <x:c r="E14" s="11" t="n"/>
      <x:c r="F14" s="11" t="n"/>
      <x:c r="G14" s="13" t="n"/>
      <x:c r="H14" s="13" t="n"/>
      <x:c r="I14" s="11" t="n"/>
    </x:row>
    <x:row r="15">
      <x:c r="A15" s="11" t="n"/>
      <x:c r="B15" s="12" t="n">
        <x:f>SUMIF(Trades!$T$3:$T$502,A15,Trades!$V$3:$V$502)</x:f>
        <x:v>0</x:v>
      </x:c>
      <x:c r="C15" s="12" t="n">
        <x:f>SUMIF(Trades!$T$3:$T$502,A15,Trades!$AB$3:$AB$502)</x:f>
        <x:v>0</x:v>
      </x:c>
      <x:c r="D15" s="12" t="n">
        <x:f>SUMIF(Trades!$T$3:$T$502,A15,Trades!$AB$3:$AB$502)+SUMIF(Trades!$T$3:$T$502,A15,Trades!$AA$3:$AA$502)+SUMIF(Trades!$T$3:$T$502,A15,Trades!$AC$3:$AC$502)</x:f>
        <x:v>0</x:v>
      </x:c>
      <x:c r="E15" s="11" t="n"/>
      <x:c r="F15" s="11" t="n"/>
      <x:c r="G15" s="13" t="n"/>
      <x:c r="H15" s="13" t="n"/>
      <x:c r="I15" s="11" t="n"/>
    </x:row>
    <x:row r="16">
      <x:c r="A16" s="11" t="n"/>
      <x:c r="B16" s="12" t="n">
        <x:f>SUMIF(Trades!$T$3:$T$502,A16,Trades!$V$3:$V$502)</x:f>
        <x:v>0</x:v>
      </x:c>
      <x:c r="C16" s="12" t="n">
        <x:f>SUMIF(Trades!$T$3:$T$502,A16,Trades!$AB$3:$AB$502)</x:f>
        <x:v>0</x:v>
      </x:c>
      <x:c r="D16" s="12" t="n">
        <x:f>SUMIF(Trades!$T$3:$T$502,A16,Trades!$AB$3:$AB$502)+SUMIF(Trades!$T$3:$T$502,A16,Trades!$AA$3:$AA$502)+SUMIF(Trades!$T$3:$T$502,A16,Trades!$AC$3:$AC$502)</x:f>
        <x:v>0</x:v>
      </x:c>
      <x:c r="E16" s="11" t="n"/>
      <x:c r="F16" s="11" t="n"/>
      <x:c r="G16" s="13" t="n"/>
      <x:c r="H16" s="13" t="n"/>
      <x:c r="I16" s="11" t="n"/>
    </x:row>
    <x:row r="17">
      <x:c r="A17" s="11" t="n"/>
      <x:c r="B17" s="12" t="n">
        <x:f>SUMIF(Trades!$T$3:$T$502,A17,Trades!$V$3:$V$502)</x:f>
        <x:v>0</x:v>
      </x:c>
      <x:c r="C17" s="12" t="n">
        <x:f>SUMIF(Trades!$T$3:$T$502,A17,Trades!$AB$3:$AB$502)</x:f>
        <x:v>0</x:v>
      </x:c>
      <x:c r="D17" s="12" t="n">
        <x:f>SUMIF(Trades!$T$3:$T$502,A17,Trades!$AB$3:$AB$502)+SUMIF(Trades!$T$3:$T$502,A17,Trades!$AA$3:$AA$502)+SUMIF(Trades!$T$3:$T$502,A17,Trades!$AC$3:$AC$502)</x:f>
        <x:v>0</x:v>
      </x:c>
      <x:c r="E17" s="11" t="n"/>
      <x:c r="F17" s="11" t="n"/>
      <x:c r="G17" s="13" t="n"/>
      <x:c r="H17" s="13" t="n"/>
      <x:c r="I17" s="11" t="n"/>
    </x:row>
    <x:row r="18">
      <x:c r="A18" s="11" t="n"/>
      <x:c r="B18" s="12" t="n">
        <x:f>SUMIF(Trades!$T$3:$T$502,A18,Trades!$V$3:$V$502)</x:f>
        <x:v>0</x:v>
      </x:c>
      <x:c r="C18" s="12" t="n">
        <x:f>SUMIF(Trades!$T$3:$T$502,A18,Trades!$AB$3:$AB$502)</x:f>
        <x:v>0</x:v>
      </x:c>
      <x:c r="D18" s="12" t="n">
        <x:f>SUMIF(Trades!$T$3:$T$502,A18,Trades!$AB$3:$AB$502)+SUMIF(Trades!$T$3:$T$502,A18,Trades!$AA$3:$AA$502)+SUMIF(Trades!$T$3:$T$502,A18,Trades!$AC$3:$AC$502)</x:f>
        <x:v>0</x:v>
      </x:c>
      <x:c r="E18" s="11" t="n"/>
      <x:c r="F18" s="11" t="n"/>
      <x:c r="G18" s="13" t="n"/>
      <x:c r="H18" s="13" t="n"/>
      <x:c r="I18" s="11" t="n"/>
    </x:row>
    <x:row r="19">
      <x:c r="A19" s="11" t="n"/>
      <x:c r="B19" s="12" t="n">
        <x:f>SUMIF(Trades!$T$3:$T$502,A19,Trades!$V$3:$V$502)</x:f>
        <x:v>0</x:v>
      </x:c>
      <x:c r="C19" s="12" t="n">
        <x:f>SUMIF(Trades!$T$3:$T$502,A19,Trades!$AB$3:$AB$502)</x:f>
        <x:v>0</x:v>
      </x:c>
      <x:c r="D19" s="12" t="n">
        <x:f>SUMIF(Trades!$T$3:$T$502,A19,Trades!$AB$3:$AB$502)+SUMIF(Trades!$T$3:$T$502,A19,Trades!$AA$3:$AA$502)+SUMIF(Trades!$T$3:$T$502,A19,Trades!$AC$3:$AC$502)</x:f>
        <x:v>0</x:v>
      </x:c>
      <x:c r="E19" s="11" t="n"/>
      <x:c r="F19" s="11" t="n"/>
      <x:c r="G19" s="13" t="n"/>
      <x:c r="H19" s="13" t="n"/>
      <x:c r="I19" s="11" t="n"/>
    </x:row>
    <x:row r="20">
      <x:c r="A20" s="11" t="n"/>
      <x:c r="B20" s="12" t="n">
        <x:f>SUMIF(Trades!$T$3:$T$502,A20,Trades!$V$3:$V$502)</x:f>
        <x:v>0</x:v>
      </x:c>
      <x:c r="C20" s="12" t="n">
        <x:f>SUMIF(Trades!$T$3:$T$502,A20,Trades!$AB$3:$AB$502)</x:f>
        <x:v>0</x:v>
      </x:c>
      <x:c r="D20" s="12" t="n">
        <x:f>SUMIF(Trades!$T$3:$T$502,A20,Trades!$AB$3:$AB$502)+SUMIF(Trades!$T$3:$T$502,A20,Trades!$AA$3:$AA$502)+SUMIF(Trades!$T$3:$T$502,A20,Trades!$AC$3:$AC$502)</x:f>
        <x:v>0</x:v>
      </x:c>
      <x:c r="E20" s="11" t="n"/>
      <x:c r="F20" s="11" t="n"/>
      <x:c r="G20" s="13" t="n"/>
      <x:c r="H20" s="13" t="n"/>
      <x:c r="I20" s="11" t="n"/>
    </x:row>
    <x:row r="21">
      <x:c r="A21" s="11" t="n"/>
      <x:c r="B21" s="12" t="n">
        <x:f>SUMIF(Trades!$T$3:$T$502,A21,Trades!$V$3:$V$502)</x:f>
        <x:v>0</x:v>
      </x:c>
      <x:c r="C21" s="12" t="n">
        <x:f>SUMIF(Trades!$T$3:$T$502,A21,Trades!$AB$3:$AB$502)</x:f>
        <x:v>0</x:v>
      </x:c>
      <x:c r="D21" s="12" t="n">
        <x:f>SUMIF(Trades!$T$3:$T$502,A21,Trades!$AB$3:$AB$502)+SUMIF(Trades!$T$3:$T$502,A21,Trades!$AA$3:$AA$502)+SUMIF(Trades!$T$3:$T$502,A21,Trades!$AC$3:$AC$502)</x:f>
        <x:v>0</x:v>
      </x:c>
      <x:c r="E21" s="11" t="n"/>
      <x:c r="F21" s="11" t="n"/>
      <x:c r="G21" s="13" t="n"/>
      <x:c r="H21" s="13" t="n"/>
      <x:c r="I21" s="11" t="n"/>
    </x:row>
    <x:row r="22">
      <x:c r="A22" s="11" t="n"/>
      <x:c r="B22" s="12" t="n">
        <x:f>SUMIF(Trades!$T$3:$T$502,A22,Trades!$V$3:$V$502)</x:f>
        <x:v>0</x:v>
      </x:c>
      <x:c r="C22" s="12" t="n">
        <x:f>SUMIF(Trades!$T$3:$T$502,A22,Trades!$AB$3:$AB$502)</x:f>
        <x:v>0</x:v>
      </x:c>
      <x:c r="D22" s="12" t="n">
        <x:f>SUMIF(Trades!$T$3:$T$502,A22,Trades!$AB$3:$AB$502)+SUMIF(Trades!$T$3:$T$502,A22,Trades!$AA$3:$AA$502)+SUMIF(Trades!$T$3:$T$502,A22,Trades!$AC$3:$AC$502)</x:f>
        <x:v>0</x:v>
      </x:c>
      <x:c r="E22" s="11" t="n"/>
      <x:c r="F22" s="11" t="n"/>
      <x:c r="G22" s="13" t="n"/>
      <x:c r="H22" s="13" t="n"/>
      <x:c r="I22" s="11" t="n"/>
    </x:row>
    <x:row r="23">
      <x:c r="A23" s="11" t="n"/>
      <x:c r="B23" s="12" t="n">
        <x:f>SUMIF(Trades!$T$3:$T$502,A23,Trades!$V$3:$V$502)</x:f>
        <x:v>0</x:v>
      </x:c>
      <x:c r="C23" s="12" t="n">
        <x:f>SUMIF(Trades!$T$3:$T$502,A23,Trades!$AB$3:$AB$502)</x:f>
        <x:v>0</x:v>
      </x:c>
      <x:c r="D23" s="12" t="n">
        <x:f>SUMIF(Trades!$T$3:$T$502,A23,Trades!$AB$3:$AB$502)+SUMIF(Trades!$T$3:$T$502,A23,Trades!$AA$3:$AA$502)+SUMIF(Trades!$T$3:$T$502,A23,Trades!$AC$3:$AC$502)</x:f>
        <x:v>0</x:v>
      </x:c>
      <x:c r="E23" s="11" t="n"/>
      <x:c r="F23" s="11" t="n"/>
      <x:c r="G23" s="13" t="n"/>
      <x:c r="H23" s="13" t="n"/>
      <x:c r="I23" s="11" t="n"/>
    </x:row>
    <x:row r="24">
      <x:c r="A24" s="11" t="n"/>
      <x:c r="B24" s="12" t="n">
        <x:f>SUMIF(Trades!$T$3:$T$502,A24,Trades!$V$3:$V$502)</x:f>
        <x:v>0</x:v>
      </x:c>
      <x:c r="C24" s="12" t="n">
        <x:f>SUMIF(Trades!$T$3:$T$502,A24,Trades!$AB$3:$AB$502)</x:f>
        <x:v>0</x:v>
      </x:c>
      <x:c r="D24" s="12" t="n">
        <x:f>SUMIF(Trades!$T$3:$T$502,A24,Trades!$AB$3:$AB$502)+SUMIF(Trades!$T$3:$T$502,A24,Trades!$AA$3:$AA$502)+SUMIF(Trades!$T$3:$T$502,A24,Trades!$AC$3:$AC$502)</x:f>
        <x:v>0</x:v>
      </x:c>
      <x:c r="E24" s="11" t="n"/>
      <x:c r="F24" s="11" t="n"/>
      <x:c r="G24" s="13" t="n"/>
      <x:c r="H24" s="13" t="n"/>
      <x:c r="I24" s="11" t="n"/>
    </x:row>
    <x:row r="25">
      <x:c r="A25" s="11" t="n"/>
      <x:c r="B25" s="12" t="n">
        <x:f>SUMIF(Trades!$T$3:$T$502,A25,Trades!$V$3:$V$502)</x:f>
        <x:v>0</x:v>
      </x:c>
      <x:c r="C25" s="12" t="n">
        <x:f>SUMIF(Trades!$T$3:$T$502,A25,Trades!$AB$3:$AB$502)</x:f>
        <x:v>0</x:v>
      </x:c>
      <x:c r="D25" s="12" t="n">
        <x:f>SUMIF(Trades!$T$3:$T$502,A25,Trades!$AB$3:$AB$502)+SUMIF(Trades!$T$3:$T$502,A25,Trades!$AA$3:$AA$502)+SUMIF(Trades!$T$3:$T$502,A25,Trades!$AC$3:$AC$502)</x:f>
        <x:v>0</x:v>
      </x:c>
      <x:c r="E25" s="11" t="n"/>
      <x:c r="F25" s="11" t="n"/>
      <x:c r="G25" s="13" t="n"/>
      <x:c r="H25" s="13" t="n"/>
      <x:c r="I25" s="11" t="n"/>
    </x:row>
    <x:row r="26">
      <x:c r="A26" s="11" t="n"/>
      <x:c r="B26" s="12" t="n">
        <x:f>SUMIF(Trades!$T$3:$T$502,A26,Trades!$V$3:$V$502)</x:f>
        <x:v>0</x:v>
      </x:c>
      <x:c r="C26" s="12" t="n">
        <x:f>SUMIF(Trades!$T$3:$T$502,A26,Trades!$AB$3:$AB$502)</x:f>
        <x:v>0</x:v>
      </x:c>
      <x:c r="D26" s="12" t="n">
        <x:f>SUMIF(Trades!$T$3:$T$502,A26,Trades!$AB$3:$AB$502)+SUMIF(Trades!$T$3:$T$502,A26,Trades!$AA$3:$AA$502)+SUMIF(Trades!$T$3:$T$502,A26,Trades!$AC$3:$AC$502)</x:f>
        <x:v>0</x:v>
      </x:c>
      <x:c r="E26" s="11" t="n"/>
      <x:c r="F26" s="11" t="n"/>
      <x:c r="G26" s="13" t="n"/>
      <x:c r="H26" s="13" t="n"/>
      <x:c r="I26" s="11" t="n"/>
    </x:row>
    <x:row r="27">
      <x:c r="A27" s="11" t="n"/>
      <x:c r="B27" s="12" t="n">
        <x:f>SUMIF(Trades!$T$3:$T$502,A27,Trades!$V$3:$V$502)</x:f>
        <x:v>0</x:v>
      </x:c>
      <x:c r="C27" s="12" t="n">
        <x:f>SUMIF(Trades!$T$3:$T$502,A27,Trades!$AB$3:$AB$502)</x:f>
        <x:v>0</x:v>
      </x:c>
      <x:c r="D27" s="12" t="n">
        <x:f>SUMIF(Trades!$T$3:$T$502,A27,Trades!$AB$3:$AB$502)+SUMIF(Trades!$T$3:$T$502,A27,Trades!$AA$3:$AA$502)+SUMIF(Trades!$T$3:$T$502,A27,Trades!$AC$3:$AC$502)</x:f>
        <x:v>0</x:v>
      </x:c>
      <x:c r="E27" s="11" t="n"/>
      <x:c r="F27" s="11" t="n"/>
      <x:c r="G27" s="13" t="n"/>
      <x:c r="H27" s="13" t="n"/>
      <x:c r="I27" s="11" t="n"/>
    </x:row>
    <x:row r="28">
      <x:c r="A28" s="11" t="n"/>
      <x:c r="B28" s="12" t="n">
        <x:f>SUMIF(Trades!$T$3:$T$502,A28,Trades!$V$3:$V$502)</x:f>
        <x:v>0</x:v>
      </x:c>
      <x:c r="C28" s="12" t="n">
        <x:f>SUMIF(Trades!$T$3:$T$502,A28,Trades!$AB$3:$AB$502)</x:f>
        <x:v>0</x:v>
      </x:c>
      <x:c r="D28" s="12" t="n">
        <x:f>SUMIF(Trades!$T$3:$T$502,A28,Trades!$AB$3:$AB$502)+SUMIF(Trades!$T$3:$T$502,A28,Trades!$AA$3:$AA$502)+SUMIF(Trades!$T$3:$T$502,A28,Trades!$AC$3:$AC$502)</x:f>
        <x:v>0</x:v>
      </x:c>
      <x:c r="E28" s="11" t="n"/>
      <x:c r="F28" s="11" t="n"/>
      <x:c r="G28" s="13" t="n"/>
      <x:c r="H28" s="13" t="n"/>
      <x:c r="I28" s="11" t="n"/>
    </x:row>
    <x:row r="29">
      <x:c r="A29" s="11" t="n"/>
      <x:c r="B29" s="12" t="n">
        <x:f>SUMIF(Trades!$T$3:$T$502,A29,Trades!$V$3:$V$502)</x:f>
        <x:v>0</x:v>
      </x:c>
      <x:c r="C29" s="12" t="n">
        <x:f>SUMIF(Trades!$T$3:$T$502,A29,Trades!$AB$3:$AB$502)</x:f>
        <x:v>0</x:v>
      </x:c>
      <x:c r="D29" s="12" t="n">
        <x:f>SUMIF(Trades!$T$3:$T$502,A29,Trades!$AB$3:$AB$502)+SUMIF(Trades!$T$3:$T$502,A29,Trades!$AA$3:$AA$502)+SUMIF(Trades!$T$3:$T$502,A29,Trades!$AC$3:$AC$502)</x:f>
        <x:v>0</x:v>
      </x:c>
      <x:c r="E29" s="11" t="n"/>
      <x:c r="F29" s="11" t="n"/>
      <x:c r="G29" s="13" t="n"/>
      <x:c r="H29" s="13" t="n"/>
      <x:c r="I29" s="11" t="n"/>
    </x:row>
    <x:row r="30">
      <x:c r="A30" s="11" t="n"/>
      <x:c r="B30" s="12" t="n">
        <x:f>SUMIF(Trades!$T$3:$T$502,A30,Trades!$V$3:$V$502)</x:f>
        <x:v>0</x:v>
      </x:c>
      <x:c r="C30" s="12" t="n">
        <x:f>SUMIF(Trades!$T$3:$T$502,A30,Trades!$AB$3:$AB$502)</x:f>
        <x:v>0</x:v>
      </x:c>
      <x:c r="D30" s="12" t="n">
        <x:f>SUMIF(Trades!$T$3:$T$502,A30,Trades!$AB$3:$AB$502)+SUMIF(Trades!$T$3:$T$502,A30,Trades!$AA$3:$AA$502)+SUMIF(Trades!$T$3:$T$502,A30,Trades!$AC$3:$AC$502)</x:f>
        <x:v>0</x:v>
      </x:c>
      <x:c r="E30" s="11" t="n"/>
      <x:c r="F30" s="11" t="n"/>
      <x:c r="G30" s="13" t="n"/>
      <x:c r="H30" s="13" t="n"/>
      <x:c r="I30" s="11" t="n"/>
    </x:row>
    <x:row r="31">
      <x:c r="A31" s="11" t="n"/>
      <x:c r="B31" s="12" t="n">
        <x:f>SUMIF(Trades!$T$3:$T$502,A31,Trades!$V$3:$V$502)</x:f>
        <x:v>0</x:v>
      </x:c>
      <x:c r="C31" s="12" t="n">
        <x:f>SUMIF(Trades!$T$3:$T$502,A31,Trades!$AB$3:$AB$502)</x:f>
        <x:v>0</x:v>
      </x:c>
      <x:c r="D31" s="12" t="n">
        <x:f>SUMIF(Trades!$T$3:$T$502,A31,Trades!$AB$3:$AB$502)+SUMIF(Trades!$T$3:$T$502,A31,Trades!$AA$3:$AA$502)+SUMIF(Trades!$T$3:$T$502,A31,Trades!$AC$3:$AC$502)</x:f>
        <x:v>0</x:v>
      </x:c>
      <x:c r="E31" s="11" t="n"/>
      <x:c r="F31" s="11" t="n"/>
      <x:c r="G31" s="13" t="n"/>
      <x:c r="H31" s="13" t="n"/>
      <x:c r="I31" s="11" t="n"/>
    </x:row>
    <x:row r="32">
      <x:c r="A32" s="11" t="n"/>
      <x:c r="B32" s="12" t="n">
        <x:f>SUMIF(Trades!$T$3:$T$502,A32,Trades!$V$3:$V$502)</x:f>
        <x:v>0</x:v>
      </x:c>
      <x:c r="C32" s="12" t="n">
        <x:f>SUMIF(Trades!$T$3:$T$502,A32,Trades!$AB$3:$AB$502)</x:f>
        <x:v>0</x:v>
      </x:c>
      <x:c r="D32" s="12" t="n">
        <x:f>SUMIF(Trades!$T$3:$T$502,A32,Trades!$AB$3:$AB$502)+SUMIF(Trades!$T$3:$T$502,A32,Trades!$AA$3:$AA$502)+SUMIF(Trades!$T$3:$T$502,A32,Trades!$AC$3:$AC$502)</x:f>
        <x:v>0</x:v>
      </x:c>
      <x:c r="E32" s="11" t="n"/>
      <x:c r="F32" s="11" t="n"/>
      <x:c r="G32" s="13" t="n"/>
      <x:c r="H32" s="13" t="n"/>
      <x:c r="I32" s="11" t="n"/>
    </x:row>
    <x:row r="33">
      <x:c r="A33" s="11" t="n"/>
      <x:c r="B33" s="12" t="n">
        <x:f>SUMIF(Trades!$T$3:$T$502,A33,Trades!$V$3:$V$502)</x:f>
        <x:v>0</x:v>
      </x:c>
      <x:c r="C33" s="12" t="n">
        <x:f>SUMIF(Trades!$T$3:$T$502,A33,Trades!$AB$3:$AB$502)</x:f>
        <x:v>0</x:v>
      </x:c>
      <x:c r="D33" s="12" t="n">
        <x:f>SUMIF(Trades!$T$3:$T$502,A33,Trades!$AB$3:$AB$502)+SUMIF(Trades!$T$3:$T$502,A33,Trades!$AA$3:$AA$502)+SUMIF(Trades!$T$3:$T$502,A33,Trades!$AC$3:$AC$502)</x:f>
        <x:v>0</x:v>
      </x:c>
      <x:c r="E33" s="11" t="n"/>
      <x:c r="F33" s="11" t="n"/>
      <x:c r="G33" s="13" t="n"/>
      <x:c r="H33" s="13" t="n"/>
      <x:c r="I33" s="11" t="n"/>
    </x:row>
    <x:row r="34">
      <x:c r="A34" s="11" t="n"/>
      <x:c r="B34" s="12" t="n">
        <x:f>SUMIF(Trades!$T$3:$T$502,A34,Trades!$V$3:$V$502)</x:f>
        <x:v>0</x:v>
      </x:c>
      <x:c r="C34" s="12" t="n">
        <x:f>SUMIF(Trades!$T$3:$T$502,A34,Trades!$AB$3:$AB$502)</x:f>
        <x:v>0</x:v>
      </x:c>
      <x:c r="D34" s="12" t="n">
        <x:f>SUMIF(Trades!$T$3:$T$502,A34,Trades!$AB$3:$AB$502)+SUMIF(Trades!$T$3:$T$502,A34,Trades!$AA$3:$AA$502)+SUMIF(Trades!$T$3:$T$502,A34,Trades!$AC$3:$AC$502)</x:f>
        <x:v>0</x:v>
      </x:c>
      <x:c r="E34" s="11" t="n"/>
      <x:c r="F34" s="11" t="n"/>
      <x:c r="G34" s="13" t="n"/>
      <x:c r="H34" s="13" t="n"/>
      <x:c r="I34" s="11" t="n"/>
    </x:row>
    <x:row r="35">
      <x:c r="A35" s="11" t="n"/>
      <x:c r="B35" s="12" t="n">
        <x:f>SUMIF(Trades!$T$3:$T$502,A35,Trades!$V$3:$V$502)</x:f>
        <x:v>0</x:v>
      </x:c>
      <x:c r="C35" s="12" t="n">
        <x:f>SUMIF(Trades!$T$3:$T$502,A35,Trades!$AB$3:$AB$502)</x:f>
        <x:v>0</x:v>
      </x:c>
      <x:c r="D35" s="12" t="n">
        <x:f>SUMIF(Trades!$T$3:$T$502,A35,Trades!$AB$3:$AB$502)+SUMIF(Trades!$T$3:$T$502,A35,Trades!$AA$3:$AA$502)+SUMIF(Trades!$T$3:$T$502,A35,Trades!$AC$3:$AC$502)</x:f>
        <x:v>0</x:v>
      </x:c>
      <x:c r="E35" s="11" t="n"/>
      <x:c r="F35" s="11" t="n"/>
      <x:c r="G35" s="13" t="n"/>
      <x:c r="H35" s="13" t="n"/>
      <x:c r="I35" s="11" t="n"/>
    </x:row>
    <x:row r="36">
      <x:c r="A36" s="11" t="n"/>
      <x:c r="B36" s="12" t="n">
        <x:f>SUMIF(Trades!$T$3:$T$502,A36,Trades!$V$3:$V$502)</x:f>
        <x:v>0</x:v>
      </x:c>
      <x:c r="C36" s="12" t="n">
        <x:f>SUMIF(Trades!$T$3:$T$502,A36,Trades!$AB$3:$AB$502)</x:f>
        <x:v>0</x:v>
      </x:c>
      <x:c r="D36" s="12" t="n">
        <x:f>SUMIF(Trades!$T$3:$T$502,A36,Trades!$AB$3:$AB$502)+SUMIF(Trades!$T$3:$T$502,A36,Trades!$AA$3:$AA$502)+SUMIF(Trades!$T$3:$T$502,A36,Trades!$AC$3:$AC$502)</x:f>
        <x:v>0</x:v>
      </x:c>
      <x:c r="E36" s="11" t="n"/>
      <x:c r="F36" s="11" t="n"/>
      <x:c r="G36" s="13" t="n"/>
      <x:c r="H36" s="13" t="n"/>
      <x:c r="I36" s="11" t="n"/>
    </x:row>
    <x:row r="37">
      <x:c r="A37" s="11" t="n"/>
      <x:c r="B37" s="12" t="n">
        <x:f>SUMIF(Trades!$T$3:$T$502,A37,Trades!$V$3:$V$502)</x:f>
        <x:v>0</x:v>
      </x:c>
      <x:c r="C37" s="12" t="n">
        <x:f>SUMIF(Trades!$T$3:$T$502,A37,Trades!$AB$3:$AB$502)</x:f>
        <x:v>0</x:v>
      </x:c>
      <x:c r="D37" s="12" t="n">
        <x:f>SUMIF(Trades!$T$3:$T$502,A37,Trades!$AB$3:$AB$502)+SUMIF(Trades!$T$3:$T$502,A37,Trades!$AA$3:$AA$502)+SUMIF(Trades!$T$3:$T$502,A37,Trades!$AC$3:$AC$502)</x:f>
        <x:v>0</x:v>
      </x:c>
      <x:c r="E37" s="11" t="n"/>
      <x:c r="F37" s="11" t="n"/>
      <x:c r="G37" s="13" t="n"/>
      <x:c r="H37" s="13" t="n"/>
      <x:c r="I37" s="11" t="n"/>
    </x:row>
    <x:row r="38">
      <x:c r="A38" s="11" t="n"/>
      <x:c r="B38" s="12" t="n">
        <x:f>SUMIF(Trades!$T$3:$T$502,A38,Trades!$V$3:$V$502)</x:f>
        <x:v>0</x:v>
      </x:c>
      <x:c r="C38" s="12" t="n">
        <x:f>SUMIF(Trades!$T$3:$T$502,A38,Trades!$AB$3:$AB$502)</x:f>
        <x:v>0</x:v>
      </x:c>
      <x:c r="D38" s="12" t="n">
        <x:f>SUMIF(Trades!$T$3:$T$502,A38,Trades!$AB$3:$AB$502)+SUMIF(Trades!$T$3:$T$502,A38,Trades!$AA$3:$AA$502)+SUMIF(Trades!$T$3:$T$502,A38,Trades!$AC$3:$AC$502)</x:f>
        <x:v>0</x:v>
      </x:c>
      <x:c r="E38" s="11" t="n"/>
      <x:c r="F38" s="11" t="n"/>
      <x:c r="G38" s="13" t="n"/>
      <x:c r="H38" s="13" t="n"/>
      <x:c r="I38" s="11" t="n"/>
    </x:row>
    <x:row r="39">
      <x:c r="A39" s="11" t="n"/>
      <x:c r="B39" s="12" t="n">
        <x:f>SUMIF(Trades!$T$3:$T$502,A39,Trades!$V$3:$V$502)</x:f>
        <x:v>0</x:v>
      </x:c>
      <x:c r="C39" s="12" t="n">
        <x:f>SUMIF(Trades!$T$3:$T$502,A39,Trades!$AB$3:$AB$502)</x:f>
        <x:v>0</x:v>
      </x:c>
      <x:c r="D39" s="12" t="n">
        <x:f>SUMIF(Trades!$T$3:$T$502,A39,Trades!$AB$3:$AB$502)+SUMIF(Trades!$T$3:$T$502,A39,Trades!$AA$3:$AA$502)+SUMIF(Trades!$T$3:$T$502,A39,Trades!$AC$3:$AC$502)</x:f>
        <x:v>0</x:v>
      </x:c>
      <x:c r="E39" s="11" t="n"/>
      <x:c r="F39" s="11" t="n"/>
      <x:c r="G39" s="13" t="n"/>
      <x:c r="H39" s="13" t="n"/>
      <x:c r="I39" s="11" t="n"/>
    </x:row>
    <x:row r="40">
      <x:c r="A40" s="11" t="n"/>
      <x:c r="B40" s="12" t="n">
        <x:f>SUMIF(Trades!$T$3:$T$502,A40,Trades!$V$3:$V$502)</x:f>
        <x:v>0</x:v>
      </x:c>
      <x:c r="C40" s="12" t="n">
        <x:f>SUMIF(Trades!$T$3:$T$502,A40,Trades!$AB$3:$AB$502)</x:f>
        <x:v>0</x:v>
      </x:c>
      <x:c r="D40" s="12" t="n">
        <x:f>SUMIF(Trades!$T$3:$T$502,A40,Trades!$AB$3:$AB$502)+SUMIF(Trades!$T$3:$T$502,A40,Trades!$AA$3:$AA$502)+SUMIF(Trades!$T$3:$T$502,A40,Trades!$AC$3:$AC$502)</x:f>
        <x:v>0</x:v>
      </x:c>
      <x:c r="E40" s="11" t="n"/>
      <x:c r="F40" s="11" t="n"/>
      <x:c r="G40" s="13" t="n"/>
      <x:c r="H40" s="13" t="n"/>
      <x:c r="I40" s="11" t="n"/>
    </x:row>
    <x:row r="41">
      <x:c r="A41" s="11" t="n"/>
      <x:c r="B41" s="12" t="n">
        <x:f>SUMIF(Trades!$T$3:$T$502,A41,Trades!$V$3:$V$502)</x:f>
        <x:v>0</x:v>
      </x:c>
      <x:c r="C41" s="12" t="n">
        <x:f>SUMIF(Trades!$T$3:$T$502,A41,Trades!$AB$3:$AB$502)</x:f>
        <x:v>0</x:v>
      </x:c>
      <x:c r="D41" s="12" t="n">
        <x:f>SUMIF(Trades!$T$3:$T$502,A41,Trades!$AB$3:$AB$502)+SUMIF(Trades!$T$3:$T$502,A41,Trades!$AA$3:$AA$502)+SUMIF(Trades!$T$3:$T$502,A41,Trades!$AC$3:$AC$502)</x:f>
        <x:v>0</x:v>
      </x:c>
      <x:c r="E41" s="11" t="n"/>
      <x:c r="F41" s="11" t="n"/>
      <x:c r="G41" s="13" t="n"/>
      <x:c r="H41" s="13" t="n"/>
      <x:c r="I41" s="11" t="n"/>
    </x:row>
    <x:row r="42">
      <x:c r="A42" s="11" t="n"/>
      <x:c r="B42" s="12" t="n">
        <x:f>SUMIF(Trades!$T$3:$T$502,A42,Trades!$V$3:$V$502)</x:f>
        <x:v>0</x:v>
      </x:c>
      <x:c r="C42" s="12" t="n">
        <x:f>SUMIF(Trades!$T$3:$T$502,A42,Trades!$AB$3:$AB$502)</x:f>
        <x:v>0</x:v>
      </x:c>
      <x:c r="D42" s="12" t="n">
        <x:f>SUMIF(Trades!$T$3:$T$502,A42,Trades!$AB$3:$AB$502)+SUMIF(Trades!$T$3:$T$502,A42,Trades!$AA$3:$AA$502)+SUMIF(Trades!$T$3:$T$502,A42,Trades!$AC$3:$AC$502)</x:f>
        <x:v>0</x:v>
      </x:c>
      <x:c r="E42" s="11" t="n"/>
      <x:c r="F42" s="11" t="n"/>
      <x:c r="G42" s="13" t="n"/>
      <x:c r="H42" s="13" t="n"/>
      <x:c r="I42" s="11" t="n"/>
    </x:row>
    <x:row r="43">
      <x:c r="A43" s="11" t="n"/>
      <x:c r="B43" s="12" t="n">
        <x:f>SUMIF(Trades!$T$3:$T$502,A43,Trades!$V$3:$V$502)</x:f>
        <x:v>0</x:v>
      </x:c>
      <x:c r="C43" s="12" t="n">
        <x:f>SUMIF(Trades!$T$3:$T$502,A43,Trades!$AB$3:$AB$502)</x:f>
        <x:v>0</x:v>
      </x:c>
      <x:c r="D43" s="12" t="n">
        <x:f>SUMIF(Trades!$T$3:$T$502,A43,Trades!$AB$3:$AB$502)+SUMIF(Trades!$T$3:$T$502,A43,Trades!$AA$3:$AA$502)+SUMIF(Trades!$T$3:$T$502,A43,Trades!$AC$3:$AC$502)</x:f>
        <x:v>0</x:v>
      </x:c>
      <x:c r="E43" s="11" t="n"/>
      <x:c r="F43" s="11" t="n"/>
      <x:c r="G43" s="13" t="n"/>
      <x:c r="H43" s="13" t="n"/>
      <x:c r="I43" s="11" t="n"/>
    </x:row>
    <x:row r="44">
      <x:c r="A44" s="11" t="n"/>
      <x:c r="B44" s="12" t="n">
        <x:f>SUMIF(Trades!$T$3:$T$502,A44,Trades!$V$3:$V$502)</x:f>
        <x:v>0</x:v>
      </x:c>
      <x:c r="C44" s="12" t="n">
        <x:f>SUMIF(Trades!$T$3:$T$502,A44,Trades!$AB$3:$AB$502)</x:f>
        <x:v>0</x:v>
      </x:c>
      <x:c r="D44" s="12" t="n">
        <x:f>SUMIF(Trades!$T$3:$T$502,A44,Trades!$AB$3:$AB$502)+SUMIF(Trades!$T$3:$T$502,A44,Trades!$AA$3:$AA$502)+SUMIF(Trades!$T$3:$T$502,A44,Trades!$AC$3:$AC$502)</x:f>
        <x:v>0</x:v>
      </x:c>
      <x:c r="E44" s="11" t="n"/>
      <x:c r="F44" s="11" t="n"/>
      <x:c r="G44" s="13" t="n"/>
      <x:c r="H44" s="13" t="n"/>
      <x:c r="I44" s="11" t="n"/>
    </x:row>
    <x:row r="45">
      <x:c r="A45" s="11" t="n"/>
      <x:c r="B45" s="12" t="n">
        <x:f>SUMIF(Trades!$T$3:$T$502,A45,Trades!$V$3:$V$502)</x:f>
        <x:v>0</x:v>
      </x:c>
      <x:c r="C45" s="12" t="n">
        <x:f>SUMIF(Trades!$T$3:$T$502,A45,Trades!$AB$3:$AB$502)</x:f>
        <x:v>0</x:v>
      </x:c>
      <x:c r="D45" s="12" t="n">
        <x:f>SUMIF(Trades!$T$3:$T$502,A45,Trades!$AB$3:$AB$502)+SUMIF(Trades!$T$3:$T$502,A45,Trades!$AA$3:$AA$502)+SUMIF(Trades!$T$3:$T$502,A45,Trades!$AC$3:$AC$502)</x:f>
        <x:v>0</x:v>
      </x:c>
      <x:c r="E45" s="11" t="n"/>
      <x:c r="F45" s="11" t="n"/>
      <x:c r="G45" s="13" t="n"/>
      <x:c r="H45" s="13" t="n"/>
      <x:c r="I45" s="11" t="n"/>
    </x:row>
    <x:row r="46">
      <x:c r="A46" s="11" t="n"/>
      <x:c r="B46" s="12" t="n">
        <x:f>SUMIF(Trades!$T$3:$T$502,A46,Trades!$V$3:$V$502)</x:f>
        <x:v>0</x:v>
      </x:c>
      <x:c r="C46" s="12" t="n">
        <x:f>SUMIF(Trades!$T$3:$T$502,A46,Trades!$AB$3:$AB$502)</x:f>
        <x:v>0</x:v>
      </x:c>
      <x:c r="D46" s="12" t="n">
        <x:f>SUMIF(Trades!$T$3:$T$502,A46,Trades!$AB$3:$AB$502)+SUMIF(Trades!$T$3:$T$502,A46,Trades!$AA$3:$AA$502)+SUMIF(Trades!$T$3:$T$502,A46,Trades!$AC$3:$AC$502)</x:f>
        <x:v>0</x:v>
      </x:c>
      <x:c r="E46" s="11" t="n"/>
      <x:c r="F46" s="11" t="n"/>
      <x:c r="G46" s="13" t="n"/>
      <x:c r="H46" s="13" t="n"/>
      <x:c r="I46" s="11" t="n"/>
    </x:row>
    <x:row r="47">
      <x:c r="A47" s="11" t="n"/>
      <x:c r="B47" s="12" t="n">
        <x:f>SUMIF(Trades!$T$3:$T$502,A47,Trades!$V$3:$V$502)</x:f>
        <x:v>0</x:v>
      </x:c>
      <x:c r="C47" s="12" t="n">
        <x:f>SUMIF(Trades!$T$3:$T$502,A47,Trades!$AB$3:$AB$502)</x:f>
        <x:v>0</x:v>
      </x:c>
      <x:c r="D47" s="12" t="n">
        <x:f>SUMIF(Trades!$T$3:$T$502,A47,Trades!$AB$3:$AB$502)+SUMIF(Trades!$T$3:$T$502,A47,Trades!$AA$3:$AA$502)+SUMIF(Trades!$T$3:$T$502,A47,Trades!$AC$3:$AC$502)</x:f>
        <x:v>0</x:v>
      </x:c>
      <x:c r="E47" s="11" t="n"/>
      <x:c r="F47" s="11" t="n"/>
      <x:c r="G47" s="13" t="n"/>
      <x:c r="H47" s="13" t="n"/>
      <x:c r="I47" s="11" t="n"/>
    </x:row>
    <x:row r="48">
      <x:c r="A48" s="11" t="n"/>
      <x:c r="B48" s="12" t="n">
        <x:f>SUMIF(Trades!$T$3:$T$502,A48,Trades!$V$3:$V$502)</x:f>
        <x:v>0</x:v>
      </x:c>
      <x:c r="C48" s="12" t="n">
        <x:f>SUMIF(Trades!$T$3:$T$502,A48,Trades!$AB$3:$AB$502)</x:f>
        <x:v>0</x:v>
      </x:c>
      <x:c r="D48" s="12" t="n">
        <x:f>SUMIF(Trades!$T$3:$T$502,A48,Trades!$AB$3:$AB$502)+SUMIF(Trades!$T$3:$T$502,A48,Trades!$AA$3:$AA$502)+SUMIF(Trades!$T$3:$T$502,A48,Trades!$AC$3:$AC$502)</x:f>
        <x:v>0</x:v>
      </x:c>
      <x:c r="E48" s="11" t="n"/>
      <x:c r="F48" s="11" t="n"/>
      <x:c r="G48" s="13" t="n"/>
      <x:c r="H48" s="13" t="n"/>
      <x:c r="I48" s="11" t="n"/>
    </x:row>
    <x:row r="49">
      <x:c r="A49" s="11" t="n"/>
      <x:c r="B49" s="12" t="n">
        <x:f>SUMIF(Trades!$T$3:$T$502,A49,Trades!$V$3:$V$502)</x:f>
        <x:v>0</x:v>
      </x:c>
      <x:c r="C49" s="12" t="n">
        <x:f>SUMIF(Trades!$T$3:$T$502,A49,Trades!$AB$3:$AB$502)</x:f>
        <x:v>0</x:v>
      </x:c>
      <x:c r="D49" s="12" t="n">
        <x:f>SUMIF(Trades!$T$3:$T$502,A49,Trades!$AB$3:$AB$502)+SUMIF(Trades!$T$3:$T$502,A49,Trades!$AA$3:$AA$502)+SUMIF(Trades!$T$3:$T$502,A49,Trades!$AC$3:$AC$502)</x:f>
        <x:v>0</x:v>
      </x:c>
      <x:c r="E49" s="11" t="n"/>
      <x:c r="F49" s="11" t="n"/>
      <x:c r="G49" s="13" t="n"/>
      <x:c r="H49" s="13" t="n"/>
      <x:c r="I49" s="11" t="n"/>
    </x:row>
    <x:row r="50">
      <x:c r="A50" s="11" t="n"/>
      <x:c r="B50" s="12" t="n">
        <x:f>SUMIF(Trades!$T$3:$T$502,A50,Trades!$V$3:$V$502)</x:f>
        <x:v>0</x:v>
      </x:c>
      <x:c r="C50" s="12" t="n">
        <x:f>SUMIF(Trades!$T$3:$T$502,A50,Trades!$AB$3:$AB$502)</x:f>
        <x:v>0</x:v>
      </x:c>
      <x:c r="D50" s="12" t="n">
        <x:f>SUMIF(Trades!$T$3:$T$502,A50,Trades!$AB$3:$AB$502)+SUMIF(Trades!$T$3:$T$502,A50,Trades!$AA$3:$AA$502)+SUMIF(Trades!$T$3:$T$502,A50,Trades!$AC$3:$AC$502)</x:f>
        <x:v>0</x:v>
      </x:c>
      <x:c r="E50" s="11" t="n"/>
      <x:c r="F50" s="11" t="n"/>
      <x:c r="G50" s="13" t="n"/>
      <x:c r="H50" s="13" t="n"/>
      <x:c r="I50" s="11" t="n"/>
    </x:row>
    <x:row r="51">
      <x:c r="A51" s="11" t="n"/>
      <x:c r="B51" s="12" t="n">
        <x:f>SUMIF(Trades!$T$3:$T$502,A51,Trades!$V$3:$V$502)</x:f>
        <x:v>0</x:v>
      </x:c>
      <x:c r="C51" s="12" t="n">
        <x:f>SUMIF(Trades!$T$3:$T$502,A51,Trades!$AB$3:$AB$502)</x:f>
        <x:v>0</x:v>
      </x:c>
      <x:c r="D51" s="12" t="n">
        <x:f>SUMIF(Trades!$T$3:$T$502,A51,Trades!$AB$3:$AB$502)+SUMIF(Trades!$T$3:$T$502,A51,Trades!$AA$3:$AA$502)+SUMIF(Trades!$T$3:$T$502,A51,Trades!$AC$3:$AC$502)</x:f>
        <x:v>0</x:v>
      </x:c>
      <x:c r="E51" s="11" t="n"/>
      <x:c r="F51" s="11" t="n"/>
      <x:c r="G51" s="13" t="n"/>
      <x:c r="H51" s="13" t="n"/>
      <x:c r="I51" s="11" t="n"/>
    </x:row>
    <x:row r="52">
      <x:c r="A52" s="11" t="n"/>
      <x:c r="B52" s="12" t="n">
        <x:f>SUMIF(Trades!$T$3:$T$502,A52,Trades!$V$3:$V$502)</x:f>
        <x:v>0</x:v>
      </x:c>
      <x:c r="C52" s="12" t="n">
        <x:f>SUMIF(Trades!$T$3:$T$502,A52,Trades!$AB$3:$AB$502)</x:f>
        <x:v>0</x:v>
      </x:c>
      <x:c r="D52" s="12" t="n">
        <x:f>SUMIF(Trades!$T$3:$T$502,A52,Trades!$AB$3:$AB$502)+SUMIF(Trades!$T$3:$T$502,A52,Trades!$AA$3:$AA$502)+SUMIF(Trades!$T$3:$T$502,A52,Trades!$AC$3:$AC$502)</x:f>
        <x:v>0</x:v>
      </x:c>
      <x:c r="E52" s="11" t="n"/>
      <x:c r="F52" s="11" t="n"/>
      <x:c r="G52" s="13" t="n"/>
      <x:c r="H52" s="13" t="n"/>
      <x:c r="I52" s="11" t="n"/>
    </x:row>
    <x:row r="53">
      <x:c r="A53" s="11" t="n"/>
      <x:c r="B53" s="12" t="n">
        <x:f>SUMIF(Trades!$T$3:$T$502,A53,Trades!$V$3:$V$502)</x:f>
        <x:v>0</x:v>
      </x:c>
      <x:c r="C53" s="12" t="n">
        <x:f>SUMIF(Trades!$T$3:$T$502,A53,Trades!$AB$3:$AB$502)</x:f>
        <x:v>0</x:v>
      </x:c>
      <x:c r="D53" s="12" t="n">
        <x:f>SUMIF(Trades!$T$3:$T$502,A53,Trades!$AB$3:$AB$502)+SUMIF(Trades!$T$3:$T$502,A53,Trades!$AA$3:$AA$502)+SUMIF(Trades!$T$3:$T$502,A53,Trades!$AC$3:$AC$502)</x:f>
        <x:v>0</x:v>
      </x:c>
      <x:c r="E53" s="11" t="n"/>
      <x:c r="F53" s="11" t="n"/>
      <x:c r="G53" s="13" t="n"/>
      <x:c r="H53" s="13" t="n"/>
      <x:c r="I53" s="11" t="n"/>
    </x:row>
    <x:row r="54">
      <x:c r="A54" s="11" t="n"/>
      <x:c r="B54" s="12" t="n">
        <x:f>SUMIF(Trades!$T$3:$T$502,A54,Trades!$V$3:$V$502)</x:f>
        <x:v>0</x:v>
      </x:c>
      <x:c r="C54" s="12" t="n">
        <x:f>SUMIF(Trades!$T$3:$T$502,A54,Trades!$AB$3:$AB$502)</x:f>
        <x:v>0</x:v>
      </x:c>
      <x:c r="D54" s="12" t="n">
        <x:f>SUMIF(Trades!$T$3:$T$502,A54,Trades!$AB$3:$AB$502)+SUMIF(Trades!$T$3:$T$502,A54,Trades!$AA$3:$AA$502)+SUMIF(Trades!$T$3:$T$502,A54,Trades!$AC$3:$AC$502)</x:f>
        <x:v>0</x:v>
      </x:c>
      <x:c r="E54" s="11" t="n"/>
      <x:c r="F54" s="11" t="n"/>
      <x:c r="G54" s="13" t="n"/>
      <x:c r="H54" s="13" t="n"/>
      <x:c r="I54" s="11" t="n"/>
    </x:row>
    <x:row r="55">
      <x:c r="A55" s="11" t="n"/>
      <x:c r="B55" s="12" t="n">
        <x:f>SUMIF(Trades!$T$3:$T$502,A55,Trades!$V$3:$V$502)</x:f>
        <x:v>0</x:v>
      </x:c>
      <x:c r="C55" s="12" t="n">
        <x:f>SUMIF(Trades!$T$3:$T$502,A55,Trades!$AB$3:$AB$502)</x:f>
        <x:v>0</x:v>
      </x:c>
      <x:c r="D55" s="12" t="n">
        <x:f>SUMIF(Trades!$T$3:$T$502,A55,Trades!$AB$3:$AB$502)+SUMIF(Trades!$T$3:$T$502,A55,Trades!$AA$3:$AA$502)+SUMIF(Trades!$T$3:$T$502,A55,Trades!$AC$3:$AC$502)</x:f>
        <x:v>0</x:v>
      </x:c>
      <x:c r="E55" s="11" t="n"/>
      <x:c r="F55" s="11" t="n"/>
      <x:c r="G55" s="13" t="n"/>
      <x:c r="H55" s="13" t="n"/>
      <x:c r="I55" s="11" t="n"/>
    </x:row>
    <x:row r="56">
      <x:c r="A56" s="11" t="n"/>
      <x:c r="B56" s="12" t="n">
        <x:f>SUMIF(Trades!$T$3:$T$502,A56,Trades!$V$3:$V$502)</x:f>
        <x:v>0</x:v>
      </x:c>
      <x:c r="C56" s="12" t="n">
        <x:f>SUMIF(Trades!$T$3:$T$502,A56,Trades!$AB$3:$AB$502)</x:f>
        <x:v>0</x:v>
      </x:c>
      <x:c r="D56" s="12" t="n">
        <x:f>SUMIF(Trades!$T$3:$T$502,A56,Trades!$AB$3:$AB$502)+SUMIF(Trades!$T$3:$T$502,A56,Trades!$AA$3:$AA$502)+SUMIF(Trades!$T$3:$T$502,A56,Trades!$AC$3:$AC$502)</x:f>
        <x:v>0</x:v>
      </x:c>
      <x:c r="E56" s="11" t="n"/>
      <x:c r="F56" s="11" t="n"/>
      <x:c r="G56" s="13" t="n"/>
      <x:c r="H56" s="13" t="n"/>
      <x:c r="I56" s="11" t="n"/>
    </x:row>
    <x:row r="57">
      <x:c r="A57" s="11" t="n"/>
      <x:c r="B57" s="12" t="n">
        <x:f>SUMIF(Trades!$T$3:$T$502,A57,Trades!$V$3:$V$502)</x:f>
        <x:v>0</x:v>
      </x:c>
      <x:c r="C57" s="12" t="n">
        <x:f>SUMIF(Trades!$T$3:$T$502,A57,Trades!$AB$3:$AB$502)</x:f>
        <x:v>0</x:v>
      </x:c>
      <x:c r="D57" s="12" t="n">
        <x:f>SUMIF(Trades!$T$3:$T$502,A57,Trades!$AB$3:$AB$502)+SUMIF(Trades!$T$3:$T$502,A57,Trades!$AA$3:$AA$502)+SUMIF(Trades!$T$3:$T$502,A57,Trades!$AC$3:$AC$502)</x:f>
        <x:v>0</x:v>
      </x:c>
      <x:c r="E57" s="11" t="n"/>
      <x:c r="F57" s="11" t="n"/>
      <x:c r="G57" s="13" t="n"/>
      <x:c r="H57" s="13" t="n"/>
      <x:c r="I57" s="11" t="n"/>
    </x:row>
    <x:row r="58">
      <x:c r="A58" s="11" t="n"/>
      <x:c r="B58" s="12" t="n">
        <x:f>SUMIF(Trades!$T$3:$T$502,A58,Trades!$V$3:$V$502)</x:f>
        <x:v>0</x:v>
      </x:c>
      <x:c r="C58" s="12" t="n">
        <x:f>SUMIF(Trades!$T$3:$T$502,A58,Trades!$AB$3:$AB$502)</x:f>
        <x:v>0</x:v>
      </x:c>
      <x:c r="D58" s="12" t="n">
        <x:f>SUMIF(Trades!$T$3:$T$502,A58,Trades!$AB$3:$AB$502)+SUMIF(Trades!$T$3:$T$502,A58,Trades!$AA$3:$AA$502)+SUMIF(Trades!$T$3:$T$502,A58,Trades!$AC$3:$AC$502)</x:f>
        <x:v>0</x:v>
      </x:c>
      <x:c r="E58" s="11" t="n"/>
      <x:c r="F58" s="11" t="n"/>
      <x:c r="G58" s="13" t="n"/>
      <x:c r="H58" s="13" t="n"/>
      <x:c r="I58" s="11" t="n"/>
    </x:row>
    <x:row r="59">
      <x:c r="A59" s="11" t="n"/>
      <x:c r="B59" s="12" t="n">
        <x:f>SUMIF(Trades!$T$3:$T$502,A59,Trades!$V$3:$V$502)</x:f>
        <x:v>0</x:v>
      </x:c>
      <x:c r="C59" s="12" t="n">
        <x:f>SUMIF(Trades!$T$3:$T$502,A59,Trades!$AB$3:$AB$502)</x:f>
        <x:v>0</x:v>
      </x:c>
      <x:c r="D59" s="12" t="n">
        <x:f>SUMIF(Trades!$T$3:$T$502,A59,Trades!$AB$3:$AB$502)+SUMIF(Trades!$T$3:$T$502,A59,Trades!$AA$3:$AA$502)+SUMIF(Trades!$T$3:$T$502,A59,Trades!$AC$3:$AC$502)</x:f>
        <x:v>0</x:v>
      </x:c>
      <x:c r="E59" s="11" t="n"/>
      <x:c r="F59" s="11" t="n"/>
      <x:c r="G59" s="13" t="n"/>
      <x:c r="H59" s="13" t="n"/>
      <x:c r="I59" s="11" t="n"/>
    </x:row>
    <x:row r="60">
      <x:c r="A60" s="11" t="n"/>
      <x:c r="B60" s="12" t="n">
        <x:f>SUMIF(Trades!$T$3:$T$502,A60,Trades!$V$3:$V$502)</x:f>
        <x:v>0</x:v>
      </x:c>
      <x:c r="C60" s="12" t="n">
        <x:f>SUMIF(Trades!$T$3:$T$502,A60,Trades!$AB$3:$AB$502)</x:f>
        <x:v>0</x:v>
      </x:c>
      <x:c r="D60" s="12" t="n">
        <x:f>SUMIF(Trades!$T$3:$T$502,A60,Trades!$AB$3:$AB$502)+SUMIF(Trades!$T$3:$T$502,A60,Trades!$AA$3:$AA$502)+SUMIF(Trades!$T$3:$T$502,A60,Trades!$AC$3:$AC$502)</x:f>
        <x:v>0</x:v>
      </x:c>
      <x:c r="E60" s="11" t="n"/>
      <x:c r="F60" s="11" t="n"/>
      <x:c r="G60" s="13" t="n"/>
      <x:c r="H60" s="13" t="n"/>
      <x:c r="I60" s="11" t="n"/>
    </x:row>
    <x:row r="61">
      <x:c r="A61" s="11" t="n"/>
      <x:c r="B61" s="12" t="n">
        <x:f>SUMIF(Trades!$T$3:$T$502,A61,Trades!$V$3:$V$502)</x:f>
        <x:v>0</x:v>
      </x:c>
      <x:c r="C61" s="12" t="n">
        <x:f>SUMIF(Trades!$T$3:$T$502,A61,Trades!$AB$3:$AB$502)</x:f>
        <x:v>0</x:v>
      </x:c>
      <x:c r="D61" s="12" t="n">
        <x:f>SUMIF(Trades!$T$3:$T$502,A61,Trades!$AB$3:$AB$502)+SUMIF(Trades!$T$3:$T$502,A61,Trades!$AA$3:$AA$502)+SUMIF(Trades!$T$3:$T$502,A61,Trades!$AC$3:$AC$502)</x:f>
        <x:v>0</x:v>
      </x:c>
      <x:c r="E61" s="11" t="n"/>
      <x:c r="F61" s="11" t="n"/>
      <x:c r="G61" s="13" t="n"/>
      <x:c r="H61" s="13" t="n"/>
      <x:c r="I61" s="11" t="n"/>
    </x:row>
    <x:row r="62">
      <x:c r="A62" s="11" t="n"/>
      <x:c r="B62" s="12" t="n">
        <x:f>SUMIF(Trades!$T$3:$T$502,A62,Trades!$V$3:$V$502)</x:f>
        <x:v>0</x:v>
      </x:c>
      <x:c r="C62" s="12" t="n">
        <x:f>SUMIF(Trades!$T$3:$T$502,A62,Trades!$AB$3:$AB$502)</x:f>
        <x:v>0</x:v>
      </x:c>
      <x:c r="D62" s="12" t="n">
        <x:f>SUMIF(Trades!$T$3:$T$502,A62,Trades!$AB$3:$AB$502)+SUMIF(Trades!$T$3:$T$502,A62,Trades!$AA$3:$AA$502)+SUMIF(Trades!$T$3:$T$502,A62,Trades!$AC$3:$AC$502)</x:f>
        <x:v>0</x:v>
      </x:c>
      <x:c r="E62" s="11" t="n"/>
      <x:c r="F62" s="11" t="n"/>
      <x:c r="G62" s="13" t="n"/>
      <x:c r="H62" s="13" t="n"/>
      <x:c r="I62" s="11" t="n"/>
    </x:row>
    <x:row r="63">
      <x:c r="A63" s="11" t="n"/>
      <x:c r="B63" s="12" t="n">
        <x:f>SUMIF(Trades!$T$3:$T$502,A63,Trades!$V$3:$V$502)</x:f>
        <x:v>0</x:v>
      </x:c>
      <x:c r="C63" s="12" t="n">
        <x:f>SUMIF(Trades!$T$3:$T$502,A63,Trades!$AB$3:$AB$502)</x:f>
        <x:v>0</x:v>
      </x:c>
      <x:c r="D63" s="12" t="n">
        <x:f>SUMIF(Trades!$T$3:$T$502,A63,Trades!$AB$3:$AB$502)+SUMIF(Trades!$T$3:$T$502,A63,Trades!$AA$3:$AA$502)+SUMIF(Trades!$T$3:$T$502,A63,Trades!$AC$3:$AC$502)</x:f>
        <x:v>0</x:v>
      </x:c>
      <x:c r="E63" s="11" t="n"/>
      <x:c r="F63" s="11" t="n"/>
      <x:c r="G63" s="13" t="n"/>
      <x:c r="H63" s="13" t="n"/>
      <x:c r="I63" s="11" t="n"/>
    </x:row>
    <x:row r="64">
      <x:c r="A64" s="11" t="n"/>
      <x:c r="B64" s="12" t="n">
        <x:f>SUMIF(Trades!$T$3:$T$502,A64,Trades!$V$3:$V$502)</x:f>
        <x:v>0</x:v>
      </x:c>
      <x:c r="C64" s="12" t="n">
        <x:f>SUMIF(Trades!$T$3:$T$502,A64,Trades!$AB$3:$AB$502)</x:f>
        <x:v>0</x:v>
      </x:c>
      <x:c r="D64" s="12" t="n">
        <x:f>SUMIF(Trades!$T$3:$T$502,A64,Trades!$AB$3:$AB$502)+SUMIF(Trades!$T$3:$T$502,A64,Trades!$AA$3:$AA$502)+SUMIF(Trades!$T$3:$T$502,A64,Trades!$AC$3:$AC$502)</x:f>
        <x:v>0</x:v>
      </x:c>
      <x:c r="E64" s="11" t="n"/>
      <x:c r="F64" s="11" t="n"/>
      <x:c r="G64" s="13" t="n"/>
      <x:c r="H64" s="13" t="n"/>
      <x:c r="I64" s="11" t="n"/>
    </x:row>
    <x:row r="65">
      <x:c r="A65" s="11" t="n"/>
      <x:c r="B65" s="12" t="n">
        <x:f>SUMIF(Trades!$T$3:$T$502,A65,Trades!$V$3:$V$502)</x:f>
        <x:v>0</x:v>
      </x:c>
      <x:c r="C65" s="12" t="n">
        <x:f>SUMIF(Trades!$T$3:$T$502,A65,Trades!$AB$3:$AB$502)</x:f>
        <x:v>0</x:v>
      </x:c>
      <x:c r="D65" s="12" t="n">
        <x:f>SUMIF(Trades!$T$3:$T$502,A65,Trades!$AB$3:$AB$502)+SUMIF(Trades!$T$3:$T$502,A65,Trades!$AA$3:$AA$502)+SUMIF(Trades!$T$3:$T$502,A65,Trades!$AC$3:$AC$502)</x:f>
        <x:v>0</x:v>
      </x:c>
      <x:c r="E65" s="11" t="n"/>
      <x:c r="F65" s="11" t="n"/>
      <x:c r="G65" s="13" t="n"/>
      <x:c r="H65" s="13" t="n"/>
      <x:c r="I65" s="11" t="n"/>
    </x:row>
    <x:row r="66">
      <x:c r="A66" s="11" t="n"/>
      <x:c r="B66" s="12" t="n">
        <x:f>SUMIF(Trades!$T$3:$T$502,A66,Trades!$V$3:$V$502)</x:f>
        <x:v>0</x:v>
      </x:c>
      <x:c r="C66" s="12" t="n">
        <x:f>SUMIF(Trades!$T$3:$T$502,A66,Trades!$AB$3:$AB$502)</x:f>
        <x:v>0</x:v>
      </x:c>
      <x:c r="D66" s="12" t="n">
        <x:f>SUMIF(Trades!$T$3:$T$502,A66,Trades!$AB$3:$AB$502)+SUMIF(Trades!$T$3:$T$502,A66,Trades!$AA$3:$AA$502)+SUMIF(Trades!$T$3:$T$502,A66,Trades!$AC$3:$AC$502)</x:f>
        <x:v>0</x:v>
      </x:c>
      <x:c r="E66" s="11" t="n"/>
      <x:c r="F66" s="11" t="n"/>
      <x:c r="G66" s="13" t="n"/>
      <x:c r="H66" s="13" t="n"/>
      <x:c r="I66" s="11" t="n"/>
    </x:row>
    <x:row r="67">
      <x:c r="A67" s="11" t="n"/>
      <x:c r="B67" s="12" t="n">
        <x:f>SUMIF(Trades!$T$3:$T$502,A67,Trades!$V$3:$V$502)</x:f>
        <x:v>0</x:v>
      </x:c>
      <x:c r="C67" s="12" t="n">
        <x:f>SUMIF(Trades!$T$3:$T$502,A67,Trades!$AB$3:$AB$502)</x:f>
        <x:v>0</x:v>
      </x:c>
      <x:c r="D67" s="12" t="n">
        <x:f>SUMIF(Trades!$T$3:$T$502,A67,Trades!$AB$3:$AB$502)+SUMIF(Trades!$T$3:$T$502,A67,Trades!$AA$3:$AA$502)+SUMIF(Trades!$T$3:$T$502,A67,Trades!$AC$3:$AC$502)</x:f>
        <x:v>0</x:v>
      </x:c>
      <x:c r="E67" s="11" t="n"/>
      <x:c r="F67" s="11" t="n"/>
      <x:c r="G67" s="13" t="n"/>
      <x:c r="H67" s="13" t="n"/>
      <x:c r="I67" s="11" t="n"/>
    </x:row>
    <x:row r="68">
      <x:c r="A68" s="11" t="n"/>
      <x:c r="B68" s="12" t="n">
        <x:f>SUMIF(Trades!$T$3:$T$502,A68,Trades!$V$3:$V$502)</x:f>
        <x:v>0</x:v>
      </x:c>
      <x:c r="C68" s="12" t="n">
        <x:f>SUMIF(Trades!$T$3:$T$502,A68,Trades!$AB$3:$AB$502)</x:f>
        <x:v>0</x:v>
      </x:c>
      <x:c r="D68" s="12" t="n">
        <x:f>SUMIF(Trades!$T$3:$T$502,A68,Trades!$AB$3:$AB$502)+SUMIF(Trades!$T$3:$T$502,A68,Trades!$AA$3:$AA$502)+SUMIF(Trades!$T$3:$T$502,A68,Trades!$AC$3:$AC$502)</x:f>
        <x:v>0</x:v>
      </x:c>
      <x:c r="E68" s="11" t="n"/>
      <x:c r="F68" s="11" t="n"/>
      <x:c r="G68" s="13" t="n"/>
      <x:c r="H68" s="13" t="n"/>
      <x:c r="I68" s="11" t="n"/>
    </x:row>
    <x:row r="69">
      <x:c r="A69" s="11" t="n"/>
      <x:c r="B69" s="12" t="n">
        <x:f>SUMIF(Trades!$T$3:$T$502,A69,Trades!$V$3:$V$502)</x:f>
        <x:v>0</x:v>
      </x:c>
      <x:c r="C69" s="12" t="n">
        <x:f>SUMIF(Trades!$T$3:$T$502,A69,Trades!$AB$3:$AB$502)</x:f>
        <x:v>0</x:v>
      </x:c>
      <x:c r="D69" s="12" t="n">
        <x:f>SUMIF(Trades!$T$3:$T$502,A69,Trades!$AB$3:$AB$502)+SUMIF(Trades!$T$3:$T$502,A69,Trades!$AA$3:$AA$502)+SUMIF(Trades!$T$3:$T$502,A69,Trades!$AC$3:$AC$502)</x:f>
        <x:v>0</x:v>
      </x:c>
      <x:c r="E69" s="11" t="n"/>
      <x:c r="F69" s="11" t="n"/>
      <x:c r="G69" s="13" t="n"/>
      <x:c r="H69" s="13" t="n"/>
      <x:c r="I69" s="11" t="n"/>
    </x:row>
    <x:row r="70">
      <x:c r="A70" s="11" t="n"/>
      <x:c r="B70" s="12" t="n">
        <x:f>SUMIF(Trades!$T$3:$T$502,A70,Trades!$V$3:$V$502)</x:f>
        <x:v>0</x:v>
      </x:c>
      <x:c r="C70" s="12" t="n">
        <x:f>SUMIF(Trades!$T$3:$T$502,A70,Trades!$AB$3:$AB$502)</x:f>
        <x:v>0</x:v>
      </x:c>
      <x:c r="D70" s="12" t="n">
        <x:f>SUMIF(Trades!$T$3:$T$502,A70,Trades!$AB$3:$AB$502)+SUMIF(Trades!$T$3:$T$502,A70,Trades!$AA$3:$AA$502)+SUMIF(Trades!$T$3:$T$502,A70,Trades!$AC$3:$AC$502)</x:f>
        <x:v>0</x:v>
      </x:c>
      <x:c r="E70" s="11" t="n"/>
      <x:c r="F70" s="11" t="n"/>
      <x:c r="G70" s="13" t="n"/>
      <x:c r="H70" s="13" t="n"/>
      <x:c r="I70" s="11" t="n"/>
    </x:row>
    <x:row r="71">
      <x:c r="A71" s="11" t="n"/>
      <x:c r="B71" s="12" t="n">
        <x:f>SUMIF(Trades!$T$3:$T$502,A71,Trades!$V$3:$V$502)</x:f>
        <x:v>0</x:v>
      </x:c>
      <x:c r="C71" s="12" t="n">
        <x:f>SUMIF(Trades!$T$3:$T$502,A71,Trades!$AB$3:$AB$502)</x:f>
        <x:v>0</x:v>
      </x:c>
      <x:c r="D71" s="12" t="n">
        <x:f>SUMIF(Trades!$T$3:$T$502,A71,Trades!$AB$3:$AB$502)+SUMIF(Trades!$T$3:$T$502,A71,Trades!$AA$3:$AA$502)+SUMIF(Trades!$T$3:$T$502,A71,Trades!$AC$3:$AC$502)</x:f>
        <x:v>0</x:v>
      </x:c>
      <x:c r="E71" s="11" t="n"/>
      <x:c r="F71" s="11" t="n"/>
      <x:c r="G71" s="13" t="n"/>
      <x:c r="H71" s="13" t="n"/>
      <x:c r="I71" s="11" t="n"/>
    </x:row>
    <x:row r="72">
      <x:c r="A72" s="11" t="n"/>
      <x:c r="B72" s="12" t="n">
        <x:f>SUMIF(Trades!$T$3:$T$502,A72,Trades!$V$3:$V$502)</x:f>
        <x:v>0</x:v>
      </x:c>
      <x:c r="C72" s="12" t="n">
        <x:f>SUMIF(Trades!$T$3:$T$502,A72,Trades!$AB$3:$AB$502)</x:f>
        <x:v>0</x:v>
      </x:c>
      <x:c r="D72" s="12" t="n">
        <x:f>SUMIF(Trades!$T$3:$T$502,A72,Trades!$AB$3:$AB$502)+SUMIF(Trades!$T$3:$T$502,A72,Trades!$AA$3:$AA$502)+SUMIF(Trades!$T$3:$T$502,A72,Trades!$AC$3:$AC$502)</x:f>
        <x:v>0</x:v>
      </x:c>
      <x:c r="E72" s="11" t="n"/>
      <x:c r="F72" s="11" t="n"/>
      <x:c r="G72" s="13" t="n"/>
      <x:c r="H72" s="13" t="n"/>
      <x:c r="I72" s="11" t="n"/>
    </x:row>
    <x:row r="73">
      <x:c r="A73" s="11" t="n"/>
      <x:c r="B73" s="12" t="n">
        <x:f>SUMIF(Trades!$T$3:$T$502,A73,Trades!$V$3:$V$502)</x:f>
        <x:v>0</x:v>
      </x:c>
      <x:c r="C73" s="12" t="n">
        <x:f>SUMIF(Trades!$T$3:$T$502,A73,Trades!$AB$3:$AB$502)</x:f>
        <x:v>0</x:v>
      </x:c>
      <x:c r="D73" s="12" t="n">
        <x:f>SUMIF(Trades!$T$3:$T$502,A73,Trades!$AB$3:$AB$502)+SUMIF(Trades!$T$3:$T$502,A73,Trades!$AA$3:$AA$502)+SUMIF(Trades!$T$3:$T$502,A73,Trades!$AC$3:$AC$502)</x:f>
        <x:v>0</x:v>
      </x:c>
      <x:c r="E73" s="11" t="n"/>
      <x:c r="F73" s="11" t="n"/>
      <x:c r="G73" s="13" t="n"/>
      <x:c r="H73" s="13" t="n"/>
      <x:c r="I73" s="11" t="n"/>
    </x:row>
    <x:row r="74">
      <x:c r="A74" s="11" t="n"/>
      <x:c r="B74" s="12" t="n">
        <x:f>SUMIF(Trades!$T$3:$T$502,A74,Trades!$V$3:$V$502)</x:f>
        <x:v>0</x:v>
      </x:c>
      <x:c r="C74" s="12" t="n">
        <x:f>SUMIF(Trades!$T$3:$T$502,A74,Trades!$AB$3:$AB$502)</x:f>
        <x:v>0</x:v>
      </x:c>
      <x:c r="D74" s="12" t="n">
        <x:f>SUMIF(Trades!$T$3:$T$502,A74,Trades!$AB$3:$AB$502)+SUMIF(Trades!$T$3:$T$502,A74,Trades!$AA$3:$AA$502)+SUMIF(Trades!$T$3:$T$502,A74,Trades!$AC$3:$AC$502)</x:f>
        <x:v>0</x:v>
      </x:c>
      <x:c r="E74" s="11" t="n"/>
      <x:c r="F74" s="11" t="n"/>
      <x:c r="G74" s="13" t="n"/>
      <x:c r="H74" s="13" t="n"/>
      <x:c r="I74" s="11" t="n"/>
    </x:row>
    <x:row r="75">
      <x:c r="A75" s="11" t="n"/>
      <x:c r="B75" s="12" t="n">
        <x:f>SUMIF(Trades!$T$3:$T$502,A75,Trades!$V$3:$V$502)</x:f>
        <x:v>0</x:v>
      </x:c>
      <x:c r="C75" s="12" t="n">
        <x:f>SUMIF(Trades!$T$3:$T$502,A75,Trades!$AB$3:$AB$502)</x:f>
        <x:v>0</x:v>
      </x:c>
      <x:c r="D75" s="12" t="n">
        <x:f>SUMIF(Trades!$T$3:$T$502,A75,Trades!$AB$3:$AB$502)+SUMIF(Trades!$T$3:$T$502,A75,Trades!$AA$3:$AA$502)+SUMIF(Trades!$T$3:$T$502,A75,Trades!$AC$3:$AC$502)</x:f>
        <x:v>0</x:v>
      </x:c>
      <x:c r="E75" s="11" t="n"/>
      <x:c r="F75" s="11" t="n"/>
      <x:c r="G75" s="13" t="n"/>
      <x:c r="H75" s="13" t="n"/>
      <x:c r="I75" s="11" t="n"/>
    </x:row>
    <x:row r="76">
      <x:c r="A76" s="11" t="n"/>
      <x:c r="B76" s="12" t="n">
        <x:f>SUMIF(Trades!$T$3:$T$502,A76,Trades!$V$3:$V$502)</x:f>
        <x:v>0</x:v>
      </x:c>
      <x:c r="C76" s="12" t="n">
        <x:f>SUMIF(Trades!$T$3:$T$502,A76,Trades!$AB$3:$AB$502)</x:f>
        <x:v>0</x:v>
      </x:c>
      <x:c r="D76" s="12" t="n">
        <x:f>SUMIF(Trades!$T$3:$T$502,A76,Trades!$AB$3:$AB$502)+SUMIF(Trades!$T$3:$T$502,A76,Trades!$AA$3:$AA$502)+SUMIF(Trades!$T$3:$T$502,A76,Trades!$AC$3:$AC$502)</x:f>
        <x:v>0</x:v>
      </x:c>
      <x:c r="E76" s="11" t="n"/>
      <x:c r="F76" s="11" t="n"/>
      <x:c r="G76" s="13" t="n"/>
      <x:c r="H76" s="13" t="n"/>
      <x:c r="I76" s="11" t="n"/>
    </x:row>
    <x:row r="77">
      <x:c r="A77" s="11" t="n"/>
      <x:c r="B77" s="12" t="n">
        <x:f>SUMIF(Trades!$T$3:$T$502,A77,Trades!$V$3:$V$502)</x:f>
        <x:v>0</x:v>
      </x:c>
      <x:c r="C77" s="12" t="n">
        <x:f>SUMIF(Trades!$T$3:$T$502,A77,Trades!$AB$3:$AB$502)</x:f>
        <x:v>0</x:v>
      </x:c>
      <x:c r="D77" s="12" t="n">
        <x:f>SUMIF(Trades!$T$3:$T$502,A77,Trades!$AB$3:$AB$502)+SUMIF(Trades!$T$3:$T$502,A77,Trades!$AA$3:$AA$502)+SUMIF(Trades!$T$3:$T$502,A77,Trades!$AC$3:$AC$502)</x:f>
        <x:v>0</x:v>
      </x:c>
      <x:c r="E77" s="11" t="n"/>
      <x:c r="F77" s="11" t="n"/>
      <x:c r="G77" s="13" t="n"/>
      <x:c r="H77" s="13" t="n"/>
      <x:c r="I77" s="11" t="n"/>
    </x:row>
    <x:row r="78">
      <x:c r="A78" s="11" t="n"/>
      <x:c r="B78" s="12" t="n">
        <x:f>SUMIF(Trades!$T$3:$T$502,A78,Trades!$V$3:$V$502)</x:f>
        <x:v>0</x:v>
      </x:c>
      <x:c r="C78" s="12" t="n">
        <x:f>SUMIF(Trades!$T$3:$T$502,A78,Trades!$AB$3:$AB$502)</x:f>
        <x:v>0</x:v>
      </x:c>
      <x:c r="D78" s="12" t="n">
        <x:f>SUMIF(Trades!$T$3:$T$502,A78,Trades!$AB$3:$AB$502)+SUMIF(Trades!$T$3:$T$502,A78,Trades!$AA$3:$AA$502)+SUMIF(Trades!$T$3:$T$502,A78,Trades!$AC$3:$AC$502)</x:f>
        <x:v>0</x:v>
      </x:c>
      <x:c r="E78" s="11" t="n"/>
      <x:c r="F78" s="11" t="n"/>
      <x:c r="G78" s="13" t="n"/>
      <x:c r="H78" s="13" t="n"/>
      <x:c r="I78" s="11" t="n"/>
    </x:row>
    <x:row r="79">
      <x:c r="A79" s="11" t="n"/>
      <x:c r="B79" s="12" t="n">
        <x:f>SUMIF(Trades!$T$3:$T$502,A79,Trades!$V$3:$V$502)</x:f>
        <x:v>0</x:v>
      </x:c>
      <x:c r="C79" s="12" t="n">
        <x:f>SUMIF(Trades!$T$3:$T$502,A79,Trades!$AB$3:$AB$502)</x:f>
        <x:v>0</x:v>
      </x:c>
      <x:c r="D79" s="12" t="n">
        <x:f>SUMIF(Trades!$T$3:$T$502,A79,Trades!$AB$3:$AB$502)+SUMIF(Trades!$T$3:$T$502,A79,Trades!$AA$3:$AA$502)+SUMIF(Trades!$T$3:$T$502,A79,Trades!$AC$3:$AC$502)</x:f>
        <x:v>0</x:v>
      </x:c>
      <x:c r="E79" s="11" t="n"/>
      <x:c r="F79" s="11" t="n"/>
      <x:c r="G79" s="13" t="n"/>
      <x:c r="H79" s="13" t="n"/>
      <x:c r="I79" s="11" t="n"/>
    </x:row>
    <x:row r="80">
      <x:c r="A80" s="11" t="n"/>
      <x:c r="B80" s="12" t="n">
        <x:f>SUMIF(Trades!$T$3:$T$502,A80,Trades!$V$3:$V$502)</x:f>
        <x:v>0</x:v>
      </x:c>
      <x:c r="C80" s="12" t="n">
        <x:f>SUMIF(Trades!$T$3:$T$502,A80,Trades!$AB$3:$AB$502)</x:f>
        <x:v>0</x:v>
      </x:c>
      <x:c r="D80" s="12" t="n">
        <x:f>SUMIF(Trades!$T$3:$T$502,A80,Trades!$AB$3:$AB$502)+SUMIF(Trades!$T$3:$T$502,A80,Trades!$AA$3:$AA$502)+SUMIF(Trades!$T$3:$T$502,A80,Trades!$AC$3:$AC$502)</x:f>
        <x:v>0</x:v>
      </x:c>
      <x:c r="E80" s="11" t="n"/>
      <x:c r="F80" s="11" t="n"/>
      <x:c r="G80" s="13" t="n"/>
      <x:c r="H80" s="13" t="n"/>
      <x:c r="I80" s="11" t="n"/>
    </x:row>
    <x:row r="81">
      <x:c r="A81" s="11" t="n"/>
      <x:c r="B81" s="12" t="n">
        <x:f>SUMIF(Trades!$T$3:$T$502,A81,Trades!$V$3:$V$502)</x:f>
        <x:v>0</x:v>
      </x:c>
      <x:c r="C81" s="12" t="n">
        <x:f>SUMIF(Trades!$T$3:$T$502,A81,Trades!$AB$3:$AB$502)</x:f>
        <x:v>0</x:v>
      </x:c>
      <x:c r="D81" s="12" t="n">
        <x:f>SUMIF(Trades!$T$3:$T$502,A81,Trades!$AB$3:$AB$502)+SUMIF(Trades!$T$3:$T$502,A81,Trades!$AA$3:$AA$502)+SUMIF(Trades!$T$3:$T$502,A81,Trades!$AC$3:$AC$502)</x:f>
        <x:v>0</x:v>
      </x:c>
      <x:c r="E81" s="11" t="n"/>
      <x:c r="F81" s="11" t="n"/>
      <x:c r="G81" s="13" t="n"/>
      <x:c r="H81" s="13" t="n"/>
      <x:c r="I81" s="11" t="n"/>
    </x:row>
    <x:row r="82">
      <x:c r="A82" s="11" t="n"/>
      <x:c r="B82" s="12" t="n">
        <x:f>SUMIF(Trades!$T$3:$T$502,A82,Trades!$V$3:$V$502)</x:f>
        <x:v>0</x:v>
      </x:c>
      <x:c r="C82" s="12" t="n">
        <x:f>SUMIF(Trades!$T$3:$T$502,A82,Trades!$AB$3:$AB$502)</x:f>
        <x:v>0</x:v>
      </x:c>
      <x:c r="D82" s="12" t="n">
        <x:f>SUMIF(Trades!$T$3:$T$502,A82,Trades!$AB$3:$AB$502)+SUMIF(Trades!$T$3:$T$502,A82,Trades!$AA$3:$AA$502)+SUMIF(Trades!$T$3:$T$502,A82,Trades!$AC$3:$AC$502)</x:f>
        <x:v>0</x:v>
      </x:c>
      <x:c r="E82" s="11" t="n"/>
      <x:c r="F82" s="11" t="n"/>
      <x:c r="G82" s="13" t="n"/>
      <x:c r="H82" s="13" t="n"/>
      <x:c r="I82" s="11" t="n"/>
    </x:row>
    <x:row r="83">
      <x:c r="A83" s="11" t="n"/>
      <x:c r="B83" s="12" t="n">
        <x:f>SUMIF(Trades!$T$3:$T$502,A83,Trades!$V$3:$V$502)</x:f>
        <x:v>0</x:v>
      </x:c>
      <x:c r="C83" s="12" t="n">
        <x:f>SUMIF(Trades!$T$3:$T$502,A83,Trades!$AB$3:$AB$502)</x:f>
        <x:v>0</x:v>
      </x:c>
      <x:c r="D83" s="12" t="n">
        <x:f>SUMIF(Trades!$T$3:$T$502,A83,Trades!$AB$3:$AB$502)+SUMIF(Trades!$T$3:$T$502,A83,Trades!$AA$3:$AA$502)+SUMIF(Trades!$T$3:$T$502,A83,Trades!$AC$3:$AC$502)</x:f>
        <x:v>0</x:v>
      </x:c>
      <x:c r="E83" s="11" t="n"/>
      <x:c r="F83" s="11" t="n"/>
      <x:c r="G83" s="13" t="n"/>
      <x:c r="H83" s="13" t="n"/>
      <x:c r="I83" s="11" t="n"/>
    </x:row>
    <x:row r="84">
      <x:c r="A84" s="11" t="n"/>
      <x:c r="B84" s="12" t="n">
        <x:f>SUMIF(Trades!$T$3:$T$502,A84,Trades!$V$3:$V$502)</x:f>
        <x:v>0</x:v>
      </x:c>
      <x:c r="C84" s="12" t="n">
        <x:f>SUMIF(Trades!$T$3:$T$502,A84,Trades!$AB$3:$AB$502)</x:f>
        <x:v>0</x:v>
      </x:c>
      <x:c r="D84" s="12" t="n">
        <x:f>SUMIF(Trades!$T$3:$T$502,A84,Trades!$AB$3:$AB$502)+SUMIF(Trades!$T$3:$T$502,A84,Trades!$AA$3:$AA$502)+SUMIF(Trades!$T$3:$T$502,A84,Trades!$AC$3:$AC$502)</x:f>
        <x:v>0</x:v>
      </x:c>
      <x:c r="E84" s="11" t="n"/>
      <x:c r="F84" s="11" t="n"/>
      <x:c r="G84" s="13" t="n"/>
      <x:c r="H84" s="13" t="n"/>
      <x:c r="I84" s="11" t="n"/>
    </x:row>
    <x:row r="85">
      <x:c r="A85" s="11" t="n"/>
      <x:c r="B85" s="12" t="n">
        <x:f>SUMIF(Trades!$T$3:$T$502,A85,Trades!$V$3:$V$502)</x:f>
        <x:v>0</x:v>
      </x:c>
      <x:c r="C85" s="12" t="n">
        <x:f>SUMIF(Trades!$T$3:$T$502,A85,Trades!$AB$3:$AB$502)</x:f>
        <x:v>0</x:v>
      </x:c>
      <x:c r="D85" s="12" t="n">
        <x:f>SUMIF(Trades!$T$3:$T$502,A85,Trades!$AB$3:$AB$502)+SUMIF(Trades!$T$3:$T$502,A85,Trades!$AA$3:$AA$502)+SUMIF(Trades!$T$3:$T$502,A85,Trades!$AC$3:$AC$502)</x:f>
        <x:v>0</x:v>
      </x:c>
      <x:c r="E85" s="11" t="n"/>
      <x:c r="F85" s="11" t="n"/>
      <x:c r="G85" s="13" t="n"/>
      <x:c r="H85" s="13" t="n"/>
      <x:c r="I85" s="11" t="n"/>
    </x:row>
    <x:row r="86">
      <x:c r="A86" s="11" t="n"/>
      <x:c r="B86" s="12" t="n">
        <x:f>SUMIF(Trades!$T$3:$T$502,A86,Trades!$V$3:$V$502)</x:f>
        <x:v>0</x:v>
      </x:c>
      <x:c r="C86" s="12" t="n">
        <x:f>SUMIF(Trades!$T$3:$T$502,A86,Trades!$AB$3:$AB$502)</x:f>
        <x:v>0</x:v>
      </x:c>
      <x:c r="D86" s="12" t="n">
        <x:f>SUMIF(Trades!$T$3:$T$502,A86,Trades!$AB$3:$AB$502)+SUMIF(Trades!$T$3:$T$502,A86,Trades!$AA$3:$AA$502)+SUMIF(Trades!$T$3:$T$502,A86,Trades!$AC$3:$AC$502)</x:f>
        <x:v>0</x:v>
      </x:c>
      <x:c r="E86" s="11" t="n"/>
      <x:c r="F86" s="11" t="n"/>
      <x:c r="G86" s="13" t="n"/>
      <x:c r="H86" s="13" t="n"/>
      <x:c r="I86" s="11" t="n"/>
    </x:row>
    <x:row r="87">
      <x:c r="A87" s="11" t="n"/>
      <x:c r="B87" s="12" t="n">
        <x:f>SUMIF(Trades!$T$3:$T$502,A87,Trades!$V$3:$V$502)</x:f>
        <x:v>0</x:v>
      </x:c>
      <x:c r="C87" s="12" t="n">
        <x:f>SUMIF(Trades!$T$3:$T$502,A87,Trades!$AB$3:$AB$502)</x:f>
        <x:v>0</x:v>
      </x:c>
      <x:c r="D87" s="12" t="n">
        <x:f>SUMIF(Trades!$T$3:$T$502,A87,Trades!$AB$3:$AB$502)+SUMIF(Trades!$T$3:$T$502,A87,Trades!$AA$3:$AA$502)+SUMIF(Trades!$T$3:$T$502,A87,Trades!$AC$3:$AC$502)</x:f>
        <x:v>0</x:v>
      </x:c>
      <x:c r="E87" s="11" t="n"/>
      <x:c r="F87" s="11" t="n"/>
      <x:c r="G87" s="13" t="n"/>
      <x:c r="H87" s="13" t="n"/>
      <x:c r="I87" s="11" t="n"/>
    </x:row>
    <x:row r="88">
      <x:c r="A88" s="11" t="n"/>
      <x:c r="B88" s="12" t="n">
        <x:f>SUMIF(Trades!$T$3:$T$502,A88,Trades!$V$3:$V$502)</x:f>
        <x:v>0</x:v>
      </x:c>
      <x:c r="C88" s="12" t="n">
        <x:f>SUMIF(Trades!$T$3:$T$502,A88,Trades!$AB$3:$AB$502)</x:f>
        <x:v>0</x:v>
      </x:c>
      <x:c r="D88" s="12" t="n">
        <x:f>SUMIF(Trades!$T$3:$T$502,A88,Trades!$AB$3:$AB$502)+SUMIF(Trades!$T$3:$T$502,A88,Trades!$AA$3:$AA$502)+SUMIF(Trades!$T$3:$T$502,A88,Trades!$AC$3:$AC$502)</x:f>
        <x:v>0</x:v>
      </x:c>
      <x:c r="E88" s="11" t="n"/>
      <x:c r="F88" s="11" t="n"/>
      <x:c r="G88" s="13" t="n"/>
      <x:c r="H88" s="13" t="n"/>
      <x:c r="I88" s="11" t="n"/>
    </x:row>
    <x:row r="89">
      <x:c r="A89" s="11" t="n"/>
      <x:c r="B89" s="12" t="n">
        <x:f>SUMIF(Trades!$T$3:$T$502,A89,Trades!$V$3:$V$502)</x:f>
        <x:v>0</x:v>
      </x:c>
      <x:c r="C89" s="12" t="n">
        <x:f>SUMIF(Trades!$T$3:$T$502,A89,Trades!$AB$3:$AB$502)</x:f>
        <x:v>0</x:v>
      </x:c>
      <x:c r="D89" s="12" t="n">
        <x:f>SUMIF(Trades!$T$3:$T$502,A89,Trades!$AB$3:$AB$502)+SUMIF(Trades!$T$3:$T$502,A89,Trades!$AA$3:$AA$502)+SUMIF(Trades!$T$3:$T$502,A89,Trades!$AC$3:$AC$502)</x:f>
        <x:v>0</x:v>
      </x:c>
      <x:c r="E89" s="11" t="n"/>
      <x:c r="F89" s="11" t="n"/>
      <x:c r="G89" s="13" t="n"/>
      <x:c r="H89" s="13" t="n"/>
      <x:c r="I89" s="11" t="n"/>
    </x:row>
    <x:row r="90">
      <x:c r="A90" s="11" t="n"/>
      <x:c r="B90" s="12" t="n">
        <x:f>SUMIF(Trades!$T$3:$T$502,A90,Trades!$V$3:$V$502)</x:f>
        <x:v>0</x:v>
      </x:c>
      <x:c r="C90" s="12" t="n">
        <x:f>SUMIF(Trades!$T$3:$T$502,A90,Trades!$AB$3:$AB$502)</x:f>
        <x:v>0</x:v>
      </x:c>
      <x:c r="D90" s="12" t="n">
        <x:f>SUMIF(Trades!$T$3:$T$502,A90,Trades!$AB$3:$AB$502)+SUMIF(Trades!$T$3:$T$502,A90,Trades!$AA$3:$AA$502)+SUMIF(Trades!$T$3:$T$502,A90,Trades!$AC$3:$AC$502)</x:f>
        <x:v>0</x:v>
      </x:c>
      <x:c r="E90" s="11" t="n"/>
      <x:c r="F90" s="11" t="n"/>
      <x:c r="G90" s="13" t="n"/>
      <x:c r="H90" s="13" t="n"/>
      <x:c r="I90" s="11" t="n"/>
    </x:row>
    <x:row r="91">
      <x:c r="A91" s="11" t="n"/>
      <x:c r="B91" s="12" t="n">
        <x:f>SUMIF(Trades!$T$3:$T$502,A91,Trades!$V$3:$V$502)</x:f>
        <x:v>0</x:v>
      </x:c>
      <x:c r="C91" s="12" t="n">
        <x:f>SUMIF(Trades!$T$3:$T$502,A91,Trades!$AB$3:$AB$502)</x:f>
        <x:v>0</x:v>
      </x:c>
      <x:c r="D91" s="12" t="n">
        <x:f>SUMIF(Trades!$T$3:$T$502,A91,Trades!$AB$3:$AB$502)+SUMIF(Trades!$T$3:$T$502,A91,Trades!$AA$3:$AA$502)+SUMIF(Trades!$T$3:$T$502,A91,Trades!$AC$3:$AC$502)</x:f>
        <x:v>0</x:v>
      </x:c>
      <x:c r="E91" s="11" t="n"/>
      <x:c r="F91" s="11" t="n"/>
      <x:c r="G91" s="13" t="n"/>
      <x:c r="H91" s="13" t="n"/>
      <x:c r="I91" s="11" t="n"/>
    </x:row>
    <x:row r="92">
      <x:c r="A92" s="11" t="n"/>
      <x:c r="B92" s="12" t="n">
        <x:f>SUMIF(Trades!$T$3:$T$502,A92,Trades!$V$3:$V$502)</x:f>
        <x:v>0</x:v>
      </x:c>
      <x:c r="C92" s="12" t="n">
        <x:f>SUMIF(Trades!$T$3:$T$502,A92,Trades!$AB$3:$AB$502)</x:f>
        <x:v>0</x:v>
      </x:c>
      <x:c r="D92" s="12" t="n">
        <x:f>SUMIF(Trades!$T$3:$T$502,A92,Trades!$AB$3:$AB$502)+SUMIF(Trades!$T$3:$T$502,A92,Trades!$AA$3:$AA$502)+SUMIF(Trades!$T$3:$T$502,A92,Trades!$AC$3:$AC$502)</x:f>
        <x:v>0</x:v>
      </x:c>
      <x:c r="E92" s="11" t="n"/>
      <x:c r="F92" s="11" t="n"/>
      <x:c r="G92" s="13" t="n"/>
      <x:c r="H92" s="13" t="n"/>
      <x:c r="I92" s="11" t="n"/>
    </x:row>
    <x:row r="93">
      <x:c r="A93" s="11" t="n"/>
      <x:c r="B93" s="12" t="n">
        <x:f>SUMIF(Trades!$T$3:$T$502,A93,Trades!$V$3:$V$502)</x:f>
        <x:v>0</x:v>
      </x:c>
      <x:c r="C93" s="12" t="n">
        <x:f>SUMIF(Trades!$T$3:$T$502,A93,Trades!$AB$3:$AB$502)</x:f>
        <x:v>0</x:v>
      </x:c>
      <x:c r="D93" s="12" t="n">
        <x:f>SUMIF(Trades!$T$3:$T$502,A93,Trades!$AB$3:$AB$502)+SUMIF(Trades!$T$3:$T$502,A93,Trades!$AA$3:$AA$502)+SUMIF(Trades!$T$3:$T$502,A93,Trades!$AC$3:$AC$502)</x:f>
        <x:v>0</x:v>
      </x:c>
      <x:c r="E93" s="11" t="n"/>
      <x:c r="F93" s="11" t="n"/>
      <x:c r="G93" s="13" t="n"/>
      <x:c r="H93" s="13" t="n"/>
      <x:c r="I93" s="11" t="n"/>
    </x:row>
    <x:row r="94">
      <x:c r="A94" s="11" t="n"/>
      <x:c r="B94" s="12" t="n">
        <x:f>SUMIF(Trades!$T$3:$T$502,A94,Trades!$V$3:$V$502)</x:f>
        <x:v>0</x:v>
      </x:c>
      <x:c r="C94" s="12" t="n">
        <x:f>SUMIF(Trades!$T$3:$T$502,A94,Trades!$AB$3:$AB$502)</x:f>
        <x:v>0</x:v>
      </x:c>
      <x:c r="D94" s="12" t="n">
        <x:f>SUMIF(Trades!$T$3:$T$502,A94,Trades!$AB$3:$AB$502)+SUMIF(Trades!$T$3:$T$502,A94,Trades!$AA$3:$AA$502)+SUMIF(Trades!$T$3:$T$502,A94,Trades!$AC$3:$AC$502)</x:f>
        <x:v>0</x:v>
      </x:c>
      <x:c r="E94" s="11" t="n"/>
      <x:c r="F94" s="11" t="n"/>
      <x:c r="G94" s="13" t="n"/>
      <x:c r="H94" s="13" t="n"/>
      <x:c r="I94" s="11" t="n"/>
    </x:row>
    <x:row r="95">
      <x:c r="A95" s="11" t="n"/>
      <x:c r="B95" s="12" t="n">
        <x:f>SUMIF(Trades!$T$3:$T$502,A95,Trades!$V$3:$V$502)</x:f>
        <x:v>0</x:v>
      </x:c>
      <x:c r="C95" s="12" t="n">
        <x:f>SUMIF(Trades!$T$3:$T$502,A95,Trades!$AB$3:$AB$502)</x:f>
        <x:v>0</x:v>
      </x:c>
      <x:c r="D95" s="12" t="n">
        <x:f>SUMIF(Trades!$T$3:$T$502,A95,Trades!$AB$3:$AB$502)+SUMIF(Trades!$T$3:$T$502,A95,Trades!$AA$3:$AA$502)+SUMIF(Trades!$T$3:$T$502,A95,Trades!$AC$3:$AC$502)</x:f>
        <x:v>0</x:v>
      </x:c>
      <x:c r="E95" s="11" t="n"/>
      <x:c r="F95" s="11" t="n"/>
      <x:c r="G95" s="13" t="n"/>
      <x:c r="H95" s="13" t="n"/>
      <x:c r="I95" s="11" t="n"/>
    </x:row>
    <x:row r="96">
      <x:c r="A96" s="11" t="n"/>
      <x:c r="B96" s="12" t="n">
        <x:f>SUMIF(Trades!$T$3:$T$502,A96,Trades!$V$3:$V$502)</x:f>
        <x:v>0</x:v>
      </x:c>
      <x:c r="C96" s="12" t="n">
        <x:f>SUMIF(Trades!$T$3:$T$502,A96,Trades!$AB$3:$AB$502)</x:f>
        <x:v>0</x:v>
      </x:c>
      <x:c r="D96" s="12" t="n">
        <x:f>SUMIF(Trades!$T$3:$T$502,A96,Trades!$AB$3:$AB$502)+SUMIF(Trades!$T$3:$T$502,A96,Trades!$AA$3:$AA$502)+SUMIF(Trades!$T$3:$T$502,A96,Trades!$AC$3:$AC$502)</x:f>
        <x:v>0</x:v>
      </x:c>
      <x:c r="E96" s="11" t="n"/>
      <x:c r="F96" s="11" t="n"/>
      <x:c r="G96" s="13" t="n"/>
      <x:c r="H96" s="13" t="n"/>
      <x:c r="I96" s="11" t="n"/>
    </x:row>
    <x:row r="97">
      <x:c r="A97" s="11" t="n"/>
      <x:c r="B97" s="12" t="n">
        <x:f>SUMIF(Trades!$T$3:$T$502,A97,Trades!$V$3:$V$502)</x:f>
        <x:v>0</x:v>
      </x:c>
      <x:c r="C97" s="12" t="n">
        <x:f>SUMIF(Trades!$T$3:$T$502,A97,Trades!$AB$3:$AB$502)</x:f>
        <x:v>0</x:v>
      </x:c>
      <x:c r="D97" s="12" t="n">
        <x:f>SUMIF(Trades!$T$3:$T$502,A97,Trades!$AB$3:$AB$502)+SUMIF(Trades!$T$3:$T$502,A97,Trades!$AA$3:$AA$502)+SUMIF(Trades!$T$3:$T$502,A97,Trades!$AC$3:$AC$502)</x:f>
        <x:v>0</x:v>
      </x:c>
      <x:c r="E97" s="11" t="n"/>
      <x:c r="F97" s="11" t="n"/>
      <x:c r="G97" s="13" t="n"/>
      <x:c r="H97" s="13" t="n"/>
      <x:c r="I97" s="11" t="n"/>
    </x:row>
    <x:row r="98">
      <x:c r="A98" s="11" t="n"/>
      <x:c r="B98" s="12" t="n">
        <x:f>SUMIF(Trades!$T$3:$T$502,A98,Trades!$V$3:$V$502)</x:f>
        <x:v>0</x:v>
      </x:c>
      <x:c r="C98" s="12" t="n">
        <x:f>SUMIF(Trades!$T$3:$T$502,A98,Trades!$AB$3:$AB$502)</x:f>
        <x:v>0</x:v>
      </x:c>
      <x:c r="D98" s="12" t="n">
        <x:f>SUMIF(Trades!$T$3:$T$502,A98,Trades!$AB$3:$AB$502)+SUMIF(Trades!$T$3:$T$502,A98,Trades!$AA$3:$AA$502)+SUMIF(Trades!$T$3:$T$502,A98,Trades!$AC$3:$AC$502)</x:f>
        <x:v>0</x:v>
      </x:c>
      <x:c r="E98" s="11" t="n"/>
      <x:c r="F98" s="11" t="n"/>
      <x:c r="G98" s="13" t="n"/>
      <x:c r="H98" s="13" t="n"/>
      <x:c r="I98" s="11" t="n"/>
    </x:row>
    <x:row r="99">
      <x:c r="A99" s="11" t="n"/>
      <x:c r="B99" s="12" t="n">
        <x:f>SUMIF(Trades!$T$3:$T$502,A99,Trades!$V$3:$V$502)</x:f>
        <x:v>0</x:v>
      </x:c>
      <x:c r="C99" s="12" t="n">
        <x:f>SUMIF(Trades!$T$3:$T$502,A99,Trades!$AB$3:$AB$502)</x:f>
        <x:v>0</x:v>
      </x:c>
      <x:c r="D99" s="12" t="n">
        <x:f>SUMIF(Trades!$T$3:$T$502,A99,Trades!$AB$3:$AB$502)+SUMIF(Trades!$T$3:$T$502,A99,Trades!$AA$3:$AA$502)+SUMIF(Trades!$T$3:$T$502,A99,Trades!$AC$3:$AC$502)</x:f>
        <x:v>0</x:v>
      </x:c>
      <x:c r="E99" s="11" t="n"/>
      <x:c r="F99" s="11" t="n"/>
      <x:c r="G99" s="13" t="n"/>
      <x:c r="H99" s="13" t="n"/>
      <x:c r="I99" s="11" t="n"/>
    </x:row>
    <x:row r="100">
      <x:c r="A100" s="11" t="n"/>
      <x:c r="B100" s="12" t="n">
        <x:f>SUMIF(Trades!$T$3:$T$502,A100,Trades!$V$3:$V$502)</x:f>
        <x:v>0</x:v>
      </x:c>
      <x:c r="C100" s="12" t="n">
        <x:f>SUMIF(Trades!$T$3:$T$502,A100,Trades!$AB$3:$AB$502)</x:f>
        <x:v>0</x:v>
      </x:c>
      <x:c r="D100" s="12" t="n">
        <x:f>SUMIF(Trades!$T$3:$T$502,A100,Trades!$AB$3:$AB$502)+SUMIF(Trades!$T$3:$T$502,A100,Trades!$AA$3:$AA$502)+SUMIF(Trades!$T$3:$T$502,A100,Trades!$AC$3:$AC$502)</x:f>
        <x:v>0</x:v>
      </x:c>
      <x:c r="E100" s="11" t="n"/>
      <x:c r="F100" s="11" t="n"/>
      <x:c r="G100" s="13" t="n"/>
      <x:c r="H100" s="13" t="n"/>
      <x:c r="I100" s="11" t="n"/>
    </x:row>
    <x:row r="101">
      <x:c r="A101" s="11" t="n"/>
      <x:c r="B101" s="12" t="n">
        <x:f>SUMIF(Trades!$T$3:$T$502,A101,Trades!$V$3:$V$502)</x:f>
        <x:v>0</x:v>
      </x:c>
      <x:c r="C101" s="12" t="n">
        <x:f>SUMIF(Trades!$T$3:$T$502,A101,Trades!$AB$3:$AB$502)</x:f>
        <x:v>0</x:v>
      </x:c>
      <x:c r="D101" s="12" t="n">
        <x:f>SUMIF(Trades!$T$3:$T$502,A101,Trades!$AB$3:$AB$502)+SUMIF(Trades!$T$3:$T$502,A101,Trades!$AA$3:$AA$502)+SUMIF(Trades!$T$3:$T$502,A101,Trades!$AC$3:$AC$502)</x:f>
        <x:v>0</x:v>
      </x:c>
      <x:c r="E101" s="11" t="n"/>
      <x:c r="F101" s="11" t="n"/>
      <x:c r="G101" s="13" t="n"/>
      <x:c r="H101" s="13" t="n"/>
      <x:c r="I101" s="11" t="n"/>
    </x:row>
    <x:row r="102">
      <x:c r="A102" s="11" t="n"/>
      <x:c r="B102" s="12" t="n">
        <x:f>SUMIF(Trades!$T$3:$T$502,A102,Trades!$V$3:$V$502)</x:f>
        <x:v>0</x:v>
      </x:c>
      <x:c r="C102" s="12" t="n">
        <x:f>SUMIF(Trades!$T$3:$T$502,A102,Trades!$AB$3:$AB$502)</x:f>
        <x:v>0</x:v>
      </x:c>
      <x:c r="D102" s="12" t="n">
        <x:f>SUMIF(Trades!$T$3:$T$502,A102,Trades!$AB$3:$AB$502)+SUMIF(Trades!$T$3:$T$502,A102,Trades!$AA$3:$AA$502)+SUMIF(Trades!$T$3:$T$502,A102,Trades!$AC$3:$AC$502)</x:f>
        <x:v>0</x:v>
      </x:c>
      <x:c r="E102" s="11" t="n"/>
      <x:c r="F102" s="11" t="n"/>
      <x:c r="G102" s="13" t="n"/>
      <x:c r="H102" s="13" t="n"/>
      <x:c r="I102" s="11" t="n"/>
    </x:row>
    <x:row r="103">
      <x:c r="A103" s="11" t="n"/>
      <x:c r="B103" s="12" t="n">
        <x:f>SUMIF(Trades!$T$3:$T$502,A103,Trades!$V$3:$V$502)</x:f>
        <x:v>0</x:v>
      </x:c>
      <x:c r="C103" s="12" t="n">
        <x:f>SUMIF(Trades!$T$3:$T$502,A103,Trades!$AB$3:$AB$502)</x:f>
        <x:v>0</x:v>
      </x:c>
      <x:c r="D103" s="12" t="n">
        <x:f>SUMIF(Trades!$T$3:$T$502,A103,Trades!$AB$3:$AB$502)+SUMIF(Trades!$T$3:$T$502,A103,Trades!$AA$3:$AA$502)+SUMIF(Trades!$T$3:$T$502,A103,Trades!$AC$3:$AC$502)</x:f>
        <x:v>0</x:v>
      </x:c>
      <x:c r="E103" s="11" t="n"/>
      <x:c r="F103" s="11" t="n"/>
      <x:c r="G103" s="13" t="n"/>
      <x:c r="H103" s="13" t="n"/>
      <x:c r="I103" s="11" t="n"/>
    </x:row>
    <x:row r="104">
      <x:c r="A104" s="11" t="n"/>
      <x:c r="B104" s="12" t="n">
        <x:f>SUMIF(Trades!$T$3:$T$502,A104,Trades!$V$3:$V$502)</x:f>
        <x:v>0</x:v>
      </x:c>
      <x:c r="C104" s="12" t="n">
        <x:f>SUMIF(Trades!$T$3:$T$502,A104,Trades!$AB$3:$AB$502)</x:f>
        <x:v>0</x:v>
      </x:c>
      <x:c r="D104" s="12" t="n">
        <x:f>SUMIF(Trades!$T$3:$T$502,A104,Trades!$AB$3:$AB$502)+SUMIF(Trades!$T$3:$T$502,A104,Trades!$AA$3:$AA$502)+SUMIF(Trades!$T$3:$T$502,A104,Trades!$AC$3:$AC$502)</x:f>
        <x:v>0</x:v>
      </x:c>
      <x:c r="E104" s="11" t="n"/>
      <x:c r="F104" s="11" t="n"/>
      <x:c r="G104" s="13" t="n"/>
      <x:c r="H104" s="13" t="n"/>
      <x:c r="I104" s="11" t="n"/>
    </x:row>
    <x:row r="105">
      <x:c r="A105" s="11" t="n"/>
      <x:c r="B105" s="12" t="n">
        <x:f>SUMIF(Trades!$T$3:$T$502,A105,Trades!$V$3:$V$502)</x:f>
        <x:v>0</x:v>
      </x:c>
      <x:c r="C105" s="12" t="n">
        <x:f>SUMIF(Trades!$T$3:$T$502,A105,Trades!$AB$3:$AB$502)</x:f>
        <x:v>0</x:v>
      </x:c>
      <x:c r="D105" s="12" t="n">
        <x:f>SUMIF(Trades!$T$3:$T$502,A105,Trades!$AB$3:$AB$502)+SUMIF(Trades!$T$3:$T$502,A105,Trades!$AA$3:$AA$502)+SUMIF(Trades!$T$3:$T$502,A105,Trades!$AC$3:$AC$502)</x:f>
        <x:v>0</x:v>
      </x:c>
      <x:c r="E105" s="11" t="n"/>
      <x:c r="F105" s="11" t="n"/>
      <x:c r="G105" s="13" t="n"/>
      <x:c r="H105" s="13" t="n"/>
      <x:c r="I105" s="11" t="n"/>
    </x:row>
    <x:row r="106">
      <x:c r="A106" s="11" t="n"/>
      <x:c r="B106" s="12" t="n">
        <x:f>SUMIF(Trades!$T$3:$T$502,A106,Trades!$V$3:$V$502)</x:f>
        <x:v>0</x:v>
      </x:c>
      <x:c r="C106" s="12" t="n">
        <x:f>SUMIF(Trades!$T$3:$T$502,A106,Trades!$AB$3:$AB$502)</x:f>
        <x:v>0</x:v>
      </x:c>
      <x:c r="D106" s="12" t="n">
        <x:f>SUMIF(Trades!$T$3:$T$502,A106,Trades!$AB$3:$AB$502)+SUMIF(Trades!$T$3:$T$502,A106,Trades!$AA$3:$AA$502)+SUMIF(Trades!$T$3:$T$502,A106,Trades!$AC$3:$AC$502)</x:f>
        <x:v>0</x:v>
      </x:c>
      <x:c r="E106" s="11" t="n"/>
      <x:c r="F106" s="11" t="n"/>
      <x:c r="G106" s="13" t="n"/>
      <x:c r="H106" s="13" t="n"/>
      <x:c r="I106" s="11" t="n"/>
    </x:row>
    <x:row r="107">
      <x:c r="A107" s="11" t="n"/>
      <x:c r="B107" s="12" t="n">
        <x:f>SUMIF(Trades!$T$3:$T$502,A107,Trades!$V$3:$V$502)</x:f>
        <x:v>0</x:v>
      </x:c>
      <x:c r="C107" s="12" t="n">
        <x:f>SUMIF(Trades!$T$3:$T$502,A107,Trades!$AB$3:$AB$502)</x:f>
        <x:v>0</x:v>
      </x:c>
      <x:c r="D107" s="12" t="n">
        <x:f>SUMIF(Trades!$T$3:$T$502,A107,Trades!$AB$3:$AB$502)+SUMIF(Trades!$T$3:$T$502,A107,Trades!$AA$3:$AA$502)+SUMIF(Trades!$T$3:$T$502,A107,Trades!$AC$3:$AC$502)</x:f>
        <x:v>0</x:v>
      </x:c>
      <x:c r="E107" s="11" t="n"/>
      <x:c r="F107" s="11" t="n"/>
      <x:c r="G107" s="13" t="n"/>
      <x:c r="H107" s="13" t="n"/>
      <x:c r="I107" s="11" t="n"/>
    </x:row>
    <x:row r="108">
      <x:c r="A108" s="11" t="n"/>
      <x:c r="B108" s="12" t="n">
        <x:f>SUMIF(Trades!$T$3:$T$502,A108,Trades!$V$3:$V$502)</x:f>
        <x:v>0</x:v>
      </x:c>
      <x:c r="C108" s="12" t="n">
        <x:f>SUMIF(Trades!$T$3:$T$502,A108,Trades!$AB$3:$AB$502)</x:f>
        <x:v>0</x:v>
      </x:c>
      <x:c r="D108" s="12" t="n">
        <x:f>SUMIF(Trades!$T$3:$T$502,A108,Trades!$AB$3:$AB$502)+SUMIF(Trades!$T$3:$T$502,A108,Trades!$AA$3:$AA$502)+SUMIF(Trades!$T$3:$T$502,A108,Trades!$AC$3:$AC$502)</x:f>
        <x:v>0</x:v>
      </x:c>
      <x:c r="E108" s="11" t="n"/>
      <x:c r="F108" s="11" t="n"/>
      <x:c r="G108" s="13" t="n"/>
      <x:c r="H108" s="13" t="n"/>
      <x:c r="I108" s="11" t="n"/>
    </x:row>
    <x:row r="109">
      <x:c r="A109" s="11" t="n"/>
      <x:c r="B109" s="12" t="n">
        <x:f>SUMIF(Trades!$T$3:$T$502,A109,Trades!$V$3:$V$502)</x:f>
        <x:v>0</x:v>
      </x:c>
      <x:c r="C109" s="12" t="n">
        <x:f>SUMIF(Trades!$T$3:$T$502,A109,Trades!$AB$3:$AB$502)</x:f>
        <x:v>0</x:v>
      </x:c>
      <x:c r="D109" s="12" t="n">
        <x:f>SUMIF(Trades!$T$3:$T$502,A109,Trades!$AB$3:$AB$502)+SUMIF(Trades!$T$3:$T$502,A109,Trades!$AA$3:$AA$502)+SUMIF(Trades!$T$3:$T$502,A109,Trades!$AC$3:$AC$502)</x:f>
        <x:v>0</x:v>
      </x:c>
      <x:c r="E109" s="11" t="n"/>
      <x:c r="F109" s="11" t="n"/>
      <x:c r="G109" s="13" t="n"/>
      <x:c r="H109" s="13" t="n"/>
      <x:c r="I109" s="11" t="n"/>
    </x:row>
    <x:row r="110">
      <x:c r="A110" s="11" t="n"/>
      <x:c r="B110" s="12" t="n">
        <x:f>SUMIF(Trades!$T$3:$T$502,A110,Trades!$V$3:$V$502)</x:f>
        <x:v>0</x:v>
      </x:c>
      <x:c r="C110" s="12" t="n">
        <x:f>SUMIF(Trades!$T$3:$T$502,A110,Trades!$AB$3:$AB$502)</x:f>
        <x:v>0</x:v>
      </x:c>
      <x:c r="D110" s="12" t="n">
        <x:f>SUMIF(Trades!$T$3:$T$502,A110,Trades!$AB$3:$AB$502)+SUMIF(Trades!$T$3:$T$502,A110,Trades!$AA$3:$AA$502)+SUMIF(Trades!$T$3:$T$502,A110,Trades!$AC$3:$AC$502)</x:f>
        <x:v>0</x:v>
      </x:c>
      <x:c r="E110" s="11" t="n"/>
      <x:c r="F110" s="11" t="n"/>
      <x:c r="G110" s="13" t="n"/>
      <x:c r="H110" s="13" t="n"/>
      <x:c r="I110" s="11" t="n"/>
    </x:row>
    <x:row r="111">
      <x:c r="A111" s="11" t="n"/>
      <x:c r="B111" s="12" t="n">
        <x:f>SUMIF(Trades!$T$3:$T$502,A111,Trades!$V$3:$V$502)</x:f>
        <x:v>0</x:v>
      </x:c>
      <x:c r="C111" s="12" t="n">
        <x:f>SUMIF(Trades!$T$3:$T$502,A111,Trades!$AB$3:$AB$502)</x:f>
        <x:v>0</x:v>
      </x:c>
      <x:c r="D111" s="12" t="n">
        <x:f>SUMIF(Trades!$T$3:$T$502,A111,Trades!$AB$3:$AB$502)+SUMIF(Trades!$T$3:$T$502,A111,Trades!$AA$3:$AA$502)+SUMIF(Trades!$T$3:$T$502,A111,Trades!$AC$3:$AC$502)</x:f>
        <x:v>0</x:v>
      </x:c>
      <x:c r="E111" s="11" t="n"/>
      <x:c r="F111" s="11" t="n"/>
      <x:c r="G111" s="13" t="n"/>
      <x:c r="H111" s="13" t="n"/>
      <x:c r="I111" s="11" t="n"/>
    </x:row>
    <x:row r="112">
      <x:c r="A112" s="11" t="n"/>
      <x:c r="B112" s="12" t="n">
        <x:f>SUMIF(Trades!$T$3:$T$502,A112,Trades!$V$3:$V$502)</x:f>
        <x:v>0</x:v>
      </x:c>
      <x:c r="C112" s="12" t="n">
        <x:f>SUMIF(Trades!$T$3:$T$502,A112,Trades!$AB$3:$AB$502)</x:f>
        <x:v>0</x:v>
      </x:c>
      <x:c r="D112" s="12" t="n">
        <x:f>SUMIF(Trades!$T$3:$T$502,A112,Trades!$AB$3:$AB$502)+SUMIF(Trades!$T$3:$T$502,A112,Trades!$AA$3:$AA$502)+SUMIF(Trades!$T$3:$T$502,A112,Trades!$AC$3:$AC$502)</x:f>
        <x:v>0</x:v>
      </x:c>
      <x:c r="E112" s="11" t="n"/>
      <x:c r="F112" s="11" t="n"/>
      <x:c r="G112" s="13" t="n"/>
      <x:c r="H112" s="13" t="n"/>
      <x:c r="I112" s="11" t="n"/>
    </x:row>
    <x:row r="113">
      <x:c r="A113" s="11" t="n"/>
      <x:c r="B113" s="12" t="n">
        <x:f>SUMIF(Trades!$T$3:$T$502,A113,Trades!$V$3:$V$502)</x:f>
        <x:v>0</x:v>
      </x:c>
      <x:c r="C113" s="12" t="n">
        <x:f>SUMIF(Trades!$T$3:$T$502,A113,Trades!$AB$3:$AB$502)</x:f>
        <x:v>0</x:v>
      </x:c>
      <x:c r="D113" s="12" t="n">
        <x:f>SUMIF(Trades!$T$3:$T$502,A113,Trades!$AB$3:$AB$502)+SUMIF(Trades!$T$3:$T$502,A113,Trades!$AA$3:$AA$502)+SUMIF(Trades!$T$3:$T$502,A113,Trades!$AC$3:$AC$502)</x:f>
        <x:v>0</x:v>
      </x:c>
      <x:c r="E113" s="11" t="n"/>
      <x:c r="F113" s="11" t="n"/>
      <x:c r="G113" s="13" t="n"/>
      <x:c r="H113" s="13" t="n"/>
      <x:c r="I113" s="11" t="n"/>
    </x:row>
    <x:row r="114">
      <x:c r="A114" s="11" t="n"/>
      <x:c r="B114" s="12" t="n">
        <x:f>SUMIF(Trades!$T$3:$T$502,A114,Trades!$V$3:$V$502)</x:f>
        <x:v>0</x:v>
      </x:c>
      <x:c r="C114" s="12" t="n">
        <x:f>SUMIF(Trades!$T$3:$T$502,A114,Trades!$AB$3:$AB$502)</x:f>
        <x:v>0</x:v>
      </x:c>
      <x:c r="D114" s="12" t="n">
        <x:f>SUMIF(Trades!$T$3:$T$502,A114,Trades!$AB$3:$AB$502)+SUMIF(Trades!$T$3:$T$502,A114,Trades!$AA$3:$AA$502)+SUMIF(Trades!$T$3:$T$502,A114,Trades!$AC$3:$AC$502)</x:f>
        <x:v>0</x:v>
      </x:c>
      <x:c r="E114" s="11" t="n"/>
      <x:c r="F114" s="11" t="n"/>
      <x:c r="G114" s="13" t="n"/>
      <x:c r="H114" s="13" t="n"/>
      <x:c r="I114" s="11" t="n"/>
    </x:row>
    <x:row r="115">
      <x:c r="A115" s="11" t="n"/>
      <x:c r="B115" s="12" t="n">
        <x:f>SUMIF(Trades!$T$3:$T$502,A115,Trades!$V$3:$V$502)</x:f>
        <x:v>0</x:v>
      </x:c>
      <x:c r="C115" s="12" t="n">
        <x:f>SUMIF(Trades!$T$3:$T$502,A115,Trades!$AB$3:$AB$502)</x:f>
        <x:v>0</x:v>
      </x:c>
      <x:c r="D115" s="12" t="n">
        <x:f>SUMIF(Trades!$T$3:$T$502,A115,Trades!$AB$3:$AB$502)+SUMIF(Trades!$T$3:$T$502,A115,Trades!$AA$3:$AA$502)+SUMIF(Trades!$T$3:$T$502,A115,Trades!$AC$3:$AC$502)</x:f>
        <x:v>0</x:v>
      </x:c>
      <x:c r="E115" s="11" t="n"/>
      <x:c r="F115" s="11" t="n"/>
      <x:c r="G115" s="13" t="n"/>
      <x:c r="H115" s="13" t="n"/>
      <x:c r="I115" s="11" t="n"/>
    </x:row>
    <x:row r="116">
      <x:c r="A116" s="11" t="n"/>
      <x:c r="B116" s="12" t="n">
        <x:f>SUMIF(Trades!$T$3:$T$502,A116,Trades!$V$3:$V$502)</x:f>
        <x:v>0</x:v>
      </x:c>
      <x:c r="C116" s="12" t="n">
        <x:f>SUMIF(Trades!$T$3:$T$502,A116,Trades!$AB$3:$AB$502)</x:f>
        <x:v>0</x:v>
      </x:c>
      <x:c r="D116" s="12" t="n">
        <x:f>SUMIF(Trades!$T$3:$T$502,A116,Trades!$AB$3:$AB$502)+SUMIF(Trades!$T$3:$T$502,A116,Trades!$AA$3:$AA$502)+SUMIF(Trades!$T$3:$T$502,A116,Trades!$AC$3:$AC$502)</x:f>
        <x:v>0</x:v>
      </x:c>
      <x:c r="E116" s="11" t="n"/>
      <x:c r="F116" s="11" t="n"/>
      <x:c r="G116" s="13" t="n"/>
      <x:c r="H116" s="13" t="n"/>
      <x:c r="I116" s="11" t="n"/>
    </x:row>
    <x:row r="117">
      <x:c r="A117" s="11" t="n"/>
      <x:c r="B117" s="12" t="n">
        <x:f>SUMIF(Trades!$T$3:$T$502,A117,Trades!$V$3:$V$502)</x:f>
        <x:v>0</x:v>
      </x:c>
      <x:c r="C117" s="12" t="n">
        <x:f>SUMIF(Trades!$T$3:$T$502,A117,Trades!$AB$3:$AB$502)</x:f>
        <x:v>0</x:v>
      </x:c>
      <x:c r="D117" s="12" t="n">
        <x:f>SUMIF(Trades!$T$3:$T$502,A117,Trades!$AB$3:$AB$502)+SUMIF(Trades!$T$3:$T$502,A117,Trades!$AA$3:$AA$502)+SUMIF(Trades!$T$3:$T$502,A117,Trades!$AC$3:$AC$502)</x:f>
        <x:v>0</x:v>
      </x:c>
      <x:c r="E117" s="11" t="n"/>
      <x:c r="F117" s="11" t="n"/>
      <x:c r="G117" s="13" t="n"/>
      <x:c r="H117" s="13" t="n"/>
      <x:c r="I117" s="11" t="n"/>
    </x:row>
    <x:row r="118">
      <x:c r="A118" s="11" t="n"/>
      <x:c r="B118" s="12" t="n">
        <x:f>SUMIF(Trades!$T$3:$T$502,A118,Trades!$V$3:$V$502)</x:f>
        <x:v>0</x:v>
      </x:c>
      <x:c r="C118" s="12" t="n">
        <x:f>SUMIF(Trades!$T$3:$T$502,A118,Trades!$AB$3:$AB$502)</x:f>
        <x:v>0</x:v>
      </x:c>
      <x:c r="D118" s="12" t="n">
        <x:f>SUMIF(Trades!$T$3:$T$502,A118,Trades!$AB$3:$AB$502)+SUMIF(Trades!$T$3:$T$502,A118,Trades!$AA$3:$AA$502)+SUMIF(Trades!$T$3:$T$502,A118,Trades!$AC$3:$AC$502)</x:f>
        <x:v>0</x:v>
      </x:c>
      <x:c r="E118" s="11" t="n"/>
      <x:c r="F118" s="11" t="n"/>
      <x:c r="G118" s="13" t="n"/>
      <x:c r="H118" s="13" t="n"/>
      <x:c r="I118" s="11" t="n"/>
    </x:row>
    <x:row r="119">
      <x:c r="A119" s="11" t="n"/>
      <x:c r="B119" s="12" t="n">
        <x:f>SUMIF(Trades!$T$3:$T$502,A119,Trades!$V$3:$V$502)</x:f>
        <x:v>0</x:v>
      </x:c>
      <x:c r="C119" s="12" t="n">
        <x:f>SUMIF(Trades!$T$3:$T$502,A119,Trades!$AB$3:$AB$502)</x:f>
        <x:v>0</x:v>
      </x:c>
      <x:c r="D119" s="12" t="n">
        <x:f>SUMIF(Trades!$T$3:$T$502,A119,Trades!$AB$3:$AB$502)+SUMIF(Trades!$T$3:$T$502,A119,Trades!$AA$3:$AA$502)+SUMIF(Trades!$T$3:$T$502,A119,Trades!$AC$3:$AC$502)</x:f>
        <x:v>0</x:v>
      </x:c>
      <x:c r="E119" s="11" t="n"/>
      <x:c r="F119" s="11" t="n"/>
      <x:c r="G119" s="13" t="n"/>
      <x:c r="H119" s="13" t="n"/>
      <x:c r="I119" s="11" t="n"/>
    </x:row>
    <x:row r="120">
      <x:c r="A120" s="11" t="n"/>
      <x:c r="B120" s="12" t="n">
        <x:f>SUMIF(Trades!$T$3:$T$502,A120,Trades!$V$3:$V$502)</x:f>
        <x:v>0</x:v>
      </x:c>
      <x:c r="C120" s="12" t="n">
        <x:f>SUMIF(Trades!$T$3:$T$502,A120,Trades!$AB$3:$AB$502)</x:f>
        <x:v>0</x:v>
      </x:c>
      <x:c r="D120" s="12" t="n">
        <x:f>SUMIF(Trades!$T$3:$T$502,A120,Trades!$AB$3:$AB$502)+SUMIF(Trades!$T$3:$T$502,A120,Trades!$AA$3:$AA$502)+SUMIF(Trades!$T$3:$T$502,A120,Trades!$AC$3:$AC$502)</x:f>
        <x:v>0</x:v>
      </x:c>
      <x:c r="E120" s="11" t="n"/>
      <x:c r="F120" s="11" t="n"/>
      <x:c r="G120" s="13" t="n"/>
      <x:c r="H120" s="13" t="n"/>
      <x:c r="I120" s="11" t="n"/>
    </x:row>
    <x:row r="121">
      <x:c r="A121" s="11" t="n"/>
      <x:c r="B121" s="12" t="n">
        <x:f>SUMIF(Trades!$T$3:$T$502,A121,Trades!$V$3:$V$502)</x:f>
        <x:v>0</x:v>
      </x:c>
      <x:c r="C121" s="12" t="n">
        <x:f>SUMIF(Trades!$T$3:$T$502,A121,Trades!$AB$3:$AB$502)</x:f>
        <x:v>0</x:v>
      </x:c>
      <x:c r="D121" s="12" t="n">
        <x:f>SUMIF(Trades!$T$3:$T$502,A121,Trades!$AB$3:$AB$502)+SUMIF(Trades!$T$3:$T$502,A121,Trades!$AA$3:$AA$502)+SUMIF(Trades!$T$3:$T$502,A121,Trades!$AC$3:$AC$502)</x:f>
        <x:v>0</x:v>
      </x:c>
      <x:c r="E121" s="11" t="n"/>
      <x:c r="F121" s="11" t="n"/>
      <x:c r="G121" s="13" t="n"/>
      <x:c r="H121" s="13" t="n"/>
      <x:c r="I121" s="11" t="n"/>
    </x:row>
    <x:row r="122">
      <x:c r="A122" s="11" t="n"/>
      <x:c r="B122" s="12" t="n">
        <x:f>SUMIF(Trades!$T$3:$T$502,A122,Trades!$V$3:$V$502)</x:f>
        <x:v>0</x:v>
      </x:c>
      <x:c r="C122" s="12" t="n">
        <x:f>SUMIF(Trades!$T$3:$T$502,A122,Trades!$AB$3:$AB$502)</x:f>
        <x:v>0</x:v>
      </x:c>
      <x:c r="D122" s="12" t="n">
        <x:f>SUMIF(Trades!$T$3:$T$502,A122,Trades!$AB$3:$AB$502)+SUMIF(Trades!$T$3:$T$502,A122,Trades!$AA$3:$AA$502)+SUMIF(Trades!$T$3:$T$502,A122,Trades!$AC$3:$AC$502)</x:f>
        <x:v>0</x:v>
      </x:c>
      <x:c r="E122" s="11" t="n"/>
      <x:c r="F122" s="11" t="n"/>
      <x:c r="G122" s="13" t="n"/>
      <x:c r="H122" s="13" t="n"/>
      <x:c r="I122" s="11" t="n"/>
    </x:row>
    <x:row r="123">
      <x:c r="A123" s="11" t="n"/>
      <x:c r="B123" s="12" t="n">
        <x:f>SUMIF(Trades!$T$3:$T$502,A123,Trades!$V$3:$V$502)</x:f>
        <x:v>0</x:v>
      </x:c>
      <x:c r="C123" s="12" t="n">
        <x:f>SUMIF(Trades!$T$3:$T$502,A123,Trades!$AB$3:$AB$502)</x:f>
        <x:v>0</x:v>
      </x:c>
      <x:c r="D123" s="12" t="n">
        <x:f>SUMIF(Trades!$T$3:$T$502,A123,Trades!$AB$3:$AB$502)+SUMIF(Trades!$T$3:$T$502,A123,Trades!$AA$3:$AA$502)+SUMIF(Trades!$T$3:$T$502,A123,Trades!$AC$3:$AC$502)</x:f>
        <x:v>0</x:v>
      </x:c>
      <x:c r="E123" s="11" t="n"/>
      <x:c r="F123" s="11" t="n"/>
      <x:c r="G123" s="13" t="n"/>
      <x:c r="H123" s="13" t="n"/>
      <x:c r="I123" s="11" t="n"/>
    </x:row>
    <x:row r="124">
      <x:c r="A124" s="11" t="n"/>
      <x:c r="B124" s="12" t="n">
        <x:f>SUMIF(Trades!$T$3:$T$502,A124,Trades!$V$3:$V$502)</x:f>
        <x:v>0</x:v>
      </x:c>
      <x:c r="C124" s="12" t="n">
        <x:f>SUMIF(Trades!$T$3:$T$502,A124,Trades!$AB$3:$AB$502)</x:f>
        <x:v>0</x:v>
      </x:c>
      <x:c r="D124" s="12" t="n">
        <x:f>SUMIF(Trades!$T$3:$T$502,A124,Trades!$AB$3:$AB$502)+SUMIF(Trades!$T$3:$T$502,A124,Trades!$AA$3:$AA$502)+SUMIF(Trades!$T$3:$T$502,A124,Trades!$AC$3:$AC$502)</x:f>
        <x:v>0</x:v>
      </x:c>
      <x:c r="E124" s="11" t="n"/>
      <x:c r="F124" s="11" t="n"/>
      <x:c r="G124" s="13" t="n"/>
      <x:c r="H124" s="13" t="n"/>
      <x:c r="I124" s="11" t="n"/>
    </x:row>
    <x:row r="125">
      <x:c r="A125" s="11" t="n"/>
      <x:c r="B125" s="12" t="n">
        <x:f>SUMIF(Trades!$T$3:$T$502,A125,Trades!$V$3:$V$502)</x:f>
        <x:v>0</x:v>
      </x:c>
      <x:c r="C125" s="12" t="n">
        <x:f>SUMIF(Trades!$T$3:$T$502,A125,Trades!$AB$3:$AB$502)</x:f>
        <x:v>0</x:v>
      </x:c>
      <x:c r="D125" s="12" t="n">
        <x:f>SUMIF(Trades!$T$3:$T$502,A125,Trades!$AB$3:$AB$502)+SUMIF(Trades!$T$3:$T$502,A125,Trades!$AA$3:$AA$502)+SUMIF(Trades!$T$3:$T$502,A125,Trades!$AC$3:$AC$502)</x:f>
        <x:v>0</x:v>
      </x:c>
      <x:c r="E125" s="11" t="n"/>
      <x:c r="F125" s="11" t="n"/>
      <x:c r="G125" s="13" t="n"/>
      <x:c r="H125" s="13" t="n"/>
      <x:c r="I125" s="11" t="n"/>
    </x:row>
    <x:row r="126">
      <x:c r="A126" s="11" t="n"/>
      <x:c r="B126" s="12" t="n">
        <x:f>SUMIF(Trades!$T$3:$T$502,A126,Trades!$V$3:$V$502)</x:f>
        <x:v>0</x:v>
      </x:c>
      <x:c r="C126" s="12" t="n">
        <x:f>SUMIF(Trades!$T$3:$T$502,A126,Trades!$AB$3:$AB$502)</x:f>
        <x:v>0</x:v>
      </x:c>
      <x:c r="D126" s="12" t="n">
        <x:f>SUMIF(Trades!$T$3:$T$502,A126,Trades!$AB$3:$AB$502)+SUMIF(Trades!$T$3:$T$502,A126,Trades!$AA$3:$AA$502)+SUMIF(Trades!$T$3:$T$502,A126,Trades!$AC$3:$AC$502)</x:f>
        <x:v>0</x:v>
      </x:c>
      <x:c r="E126" s="11" t="n"/>
      <x:c r="F126" s="11" t="n"/>
      <x:c r="G126" s="13" t="n"/>
      <x:c r="H126" s="13" t="n"/>
      <x:c r="I126" s="11" t="n"/>
    </x:row>
    <x:row r="127">
      <x:c r="A127" s="11" t="n"/>
      <x:c r="B127" s="12" t="n">
        <x:f>SUMIF(Trades!$T$3:$T$502,A127,Trades!$V$3:$V$502)</x:f>
        <x:v>0</x:v>
      </x:c>
      <x:c r="C127" s="12" t="n">
        <x:f>SUMIF(Trades!$T$3:$T$502,A127,Trades!$AB$3:$AB$502)</x:f>
        <x:v>0</x:v>
      </x:c>
      <x:c r="D127" s="12" t="n">
        <x:f>SUMIF(Trades!$T$3:$T$502,A127,Trades!$AB$3:$AB$502)+SUMIF(Trades!$T$3:$T$502,A127,Trades!$AA$3:$AA$502)+SUMIF(Trades!$T$3:$T$502,A127,Trades!$AC$3:$AC$502)</x:f>
        <x:v>0</x:v>
      </x:c>
      <x:c r="E127" s="11" t="n"/>
      <x:c r="F127" s="11" t="n"/>
      <x:c r="G127" s="13" t="n"/>
      <x:c r="H127" s="13" t="n"/>
      <x:c r="I127" s="11" t="n"/>
    </x:row>
    <x:row r="128">
      <x:c r="A128" s="11" t="n"/>
      <x:c r="B128" s="12" t="n">
        <x:f>SUMIF(Trades!$T$3:$T$502,A128,Trades!$V$3:$V$502)</x:f>
        <x:v>0</x:v>
      </x:c>
      <x:c r="C128" s="12" t="n">
        <x:f>SUMIF(Trades!$T$3:$T$502,A128,Trades!$AB$3:$AB$502)</x:f>
        <x:v>0</x:v>
      </x:c>
      <x:c r="D128" s="12" t="n">
        <x:f>SUMIF(Trades!$T$3:$T$502,A128,Trades!$AB$3:$AB$502)+SUMIF(Trades!$T$3:$T$502,A128,Trades!$AA$3:$AA$502)+SUMIF(Trades!$T$3:$T$502,A128,Trades!$AC$3:$AC$502)</x:f>
        <x:v>0</x:v>
      </x:c>
      <x:c r="E128" s="11" t="n"/>
      <x:c r="F128" s="11" t="n"/>
      <x:c r="G128" s="13" t="n"/>
      <x:c r="H128" s="13" t="n"/>
      <x:c r="I128" s="11" t="n"/>
    </x:row>
    <x:row r="129">
      <x:c r="A129" s="11" t="n"/>
      <x:c r="B129" s="12" t="n">
        <x:f>SUMIF(Trades!$T$3:$T$502,A129,Trades!$V$3:$V$502)</x:f>
        <x:v>0</x:v>
      </x:c>
      <x:c r="C129" s="12" t="n">
        <x:f>SUMIF(Trades!$T$3:$T$502,A129,Trades!$AB$3:$AB$502)</x:f>
        <x:v>0</x:v>
      </x:c>
      <x:c r="D129" s="12" t="n">
        <x:f>SUMIF(Trades!$T$3:$T$502,A129,Trades!$AB$3:$AB$502)+SUMIF(Trades!$T$3:$T$502,A129,Trades!$AA$3:$AA$502)+SUMIF(Trades!$T$3:$T$502,A129,Trades!$AC$3:$AC$502)</x:f>
        <x:v>0</x:v>
      </x:c>
      <x:c r="E129" s="11" t="n"/>
      <x:c r="F129" s="11" t="n"/>
      <x:c r="G129" s="13" t="n"/>
      <x:c r="H129" s="13" t="n"/>
      <x:c r="I129" s="11" t="n"/>
    </x:row>
    <x:row r="130">
      <x:c r="A130" s="11" t="n"/>
      <x:c r="B130" s="12" t="n">
        <x:f>SUMIF(Trades!$T$3:$T$502,A130,Trades!$V$3:$V$502)</x:f>
        <x:v>0</x:v>
      </x:c>
      <x:c r="C130" s="12" t="n">
        <x:f>SUMIF(Trades!$T$3:$T$502,A130,Trades!$AB$3:$AB$502)</x:f>
        <x:v>0</x:v>
      </x:c>
      <x:c r="D130" s="12" t="n">
        <x:f>SUMIF(Trades!$T$3:$T$502,A130,Trades!$AB$3:$AB$502)+SUMIF(Trades!$T$3:$T$502,A130,Trades!$AA$3:$AA$502)+SUMIF(Trades!$T$3:$T$502,A130,Trades!$AC$3:$AC$502)</x:f>
        <x:v>0</x:v>
      </x:c>
      <x:c r="E130" s="11" t="n"/>
      <x:c r="F130" s="11" t="n"/>
      <x:c r="G130" s="13" t="n"/>
      <x:c r="H130" s="13" t="n"/>
      <x:c r="I130" s="11" t="n"/>
    </x:row>
    <x:row r="131">
      <x:c r="A131" s="11" t="n"/>
      <x:c r="B131" s="12" t="n">
        <x:f>SUMIF(Trades!$T$3:$T$502,A131,Trades!$V$3:$V$502)</x:f>
        <x:v>0</x:v>
      </x:c>
      <x:c r="C131" s="12" t="n">
        <x:f>SUMIF(Trades!$T$3:$T$502,A131,Trades!$AB$3:$AB$502)</x:f>
        <x:v>0</x:v>
      </x:c>
      <x:c r="D131" s="12" t="n">
        <x:f>SUMIF(Trades!$T$3:$T$502,A131,Trades!$AB$3:$AB$502)+SUMIF(Trades!$T$3:$T$502,A131,Trades!$AA$3:$AA$502)+SUMIF(Trades!$T$3:$T$502,A131,Trades!$AC$3:$AC$502)</x:f>
        <x:v>0</x:v>
      </x:c>
      <x:c r="E131" s="11" t="n"/>
      <x:c r="F131" s="11" t="n"/>
      <x:c r="G131" s="13" t="n"/>
      <x:c r="H131" s="13" t="n"/>
      <x:c r="I131" s="11" t="n"/>
    </x:row>
    <x:row r="132">
      <x:c r="A132" s="11" t="n"/>
      <x:c r="B132" s="12" t="n">
        <x:f>SUMIF(Trades!$T$3:$T$502,A132,Trades!$V$3:$V$502)</x:f>
        <x:v>0</x:v>
      </x:c>
      <x:c r="C132" s="12" t="n">
        <x:f>SUMIF(Trades!$T$3:$T$502,A132,Trades!$AB$3:$AB$502)</x:f>
        <x:v>0</x:v>
      </x:c>
      <x:c r="D132" s="12" t="n">
        <x:f>SUMIF(Trades!$T$3:$T$502,A132,Trades!$AB$3:$AB$502)+SUMIF(Trades!$T$3:$T$502,A132,Trades!$AA$3:$AA$502)+SUMIF(Trades!$T$3:$T$502,A132,Trades!$AC$3:$AC$502)</x:f>
        <x:v>0</x:v>
      </x:c>
      <x:c r="E132" s="11" t="n"/>
      <x:c r="F132" s="11" t="n"/>
      <x:c r="G132" s="13" t="n"/>
      <x:c r="H132" s="13" t="n"/>
      <x:c r="I132" s="11" t="n"/>
    </x:row>
    <x:row r="133">
      <x:c r="A133" s="11" t="n"/>
      <x:c r="B133" s="12" t="n">
        <x:f>SUMIF(Trades!$T$3:$T$502,A133,Trades!$V$3:$V$502)</x:f>
        <x:v>0</x:v>
      </x:c>
      <x:c r="C133" s="12" t="n">
        <x:f>SUMIF(Trades!$T$3:$T$502,A133,Trades!$AB$3:$AB$502)</x:f>
        <x:v>0</x:v>
      </x:c>
      <x:c r="D133" s="12" t="n">
        <x:f>SUMIF(Trades!$T$3:$T$502,A133,Trades!$AB$3:$AB$502)+SUMIF(Trades!$T$3:$T$502,A133,Trades!$AA$3:$AA$502)+SUMIF(Trades!$T$3:$T$502,A133,Trades!$AC$3:$AC$502)</x:f>
        <x:v>0</x:v>
      </x:c>
      <x:c r="E133" s="11" t="n"/>
      <x:c r="F133" s="11" t="n"/>
      <x:c r="G133" s="13" t="n"/>
      <x:c r="H133" s="13" t="n"/>
      <x:c r="I133" s="11" t="n"/>
    </x:row>
    <x:row r="134">
      <x:c r="A134" s="11" t="n"/>
      <x:c r="B134" s="12" t="n">
        <x:f>SUMIF(Trades!$T$3:$T$502,A134,Trades!$V$3:$V$502)</x:f>
        <x:v>0</x:v>
      </x:c>
      <x:c r="C134" s="12" t="n">
        <x:f>SUMIF(Trades!$T$3:$T$502,A134,Trades!$AB$3:$AB$502)</x:f>
        <x:v>0</x:v>
      </x:c>
      <x:c r="D134" s="12" t="n">
        <x:f>SUMIF(Trades!$T$3:$T$502,A134,Trades!$AB$3:$AB$502)+SUMIF(Trades!$T$3:$T$502,A134,Trades!$AA$3:$AA$502)+SUMIF(Trades!$T$3:$T$502,A134,Trades!$AC$3:$AC$502)</x:f>
        <x:v>0</x:v>
      </x:c>
      <x:c r="E134" s="11" t="n"/>
      <x:c r="F134" s="11" t="n"/>
      <x:c r="G134" s="13" t="n"/>
      <x:c r="H134" s="13" t="n"/>
      <x:c r="I134" s="11" t="n"/>
    </x:row>
    <x:row r="135">
      <x:c r="A135" s="11" t="n"/>
      <x:c r="B135" s="12" t="n">
        <x:f>SUMIF(Trades!$T$3:$T$502,A135,Trades!$V$3:$V$502)</x:f>
        <x:v>0</x:v>
      </x:c>
      <x:c r="C135" s="12" t="n">
        <x:f>SUMIF(Trades!$T$3:$T$502,A135,Trades!$AB$3:$AB$502)</x:f>
        <x:v>0</x:v>
      </x:c>
      <x:c r="D135" s="12" t="n">
        <x:f>SUMIF(Trades!$T$3:$T$502,A135,Trades!$AB$3:$AB$502)+SUMIF(Trades!$T$3:$T$502,A135,Trades!$AA$3:$AA$502)+SUMIF(Trades!$T$3:$T$502,A135,Trades!$AC$3:$AC$502)</x:f>
        <x:v>0</x:v>
      </x:c>
      <x:c r="E135" s="11" t="n"/>
      <x:c r="F135" s="11" t="n"/>
      <x:c r="G135" s="13" t="n"/>
      <x:c r="H135" s="13" t="n"/>
      <x:c r="I135" s="11" t="n"/>
    </x:row>
    <x:row r="136">
      <x:c r="A136" s="11" t="n"/>
      <x:c r="B136" s="12" t="n">
        <x:f>SUMIF(Trades!$T$3:$T$502,A136,Trades!$V$3:$V$502)</x:f>
        <x:v>0</x:v>
      </x:c>
      <x:c r="C136" s="12" t="n">
        <x:f>SUMIF(Trades!$T$3:$T$502,A136,Trades!$AB$3:$AB$502)</x:f>
        <x:v>0</x:v>
      </x:c>
      <x:c r="D136" s="12" t="n">
        <x:f>SUMIF(Trades!$T$3:$T$502,A136,Trades!$AB$3:$AB$502)+SUMIF(Trades!$T$3:$T$502,A136,Trades!$AA$3:$AA$502)+SUMIF(Trades!$T$3:$T$502,A136,Trades!$AC$3:$AC$502)</x:f>
        <x:v>0</x:v>
      </x:c>
      <x:c r="E136" s="11" t="n"/>
      <x:c r="F136" s="11" t="n"/>
      <x:c r="G136" s="13" t="n"/>
      <x:c r="H136" s="13" t="n"/>
      <x:c r="I136" s="11" t="n"/>
    </x:row>
    <x:row r="137">
      <x:c r="A137" s="11" t="n"/>
      <x:c r="B137" s="12" t="n">
        <x:f>SUMIF(Trades!$T$3:$T$502,A137,Trades!$V$3:$V$502)</x:f>
        <x:v>0</x:v>
      </x:c>
      <x:c r="C137" s="12" t="n">
        <x:f>SUMIF(Trades!$T$3:$T$502,A137,Trades!$AB$3:$AB$502)</x:f>
        <x:v>0</x:v>
      </x:c>
      <x:c r="D137" s="12" t="n">
        <x:f>SUMIF(Trades!$T$3:$T$502,A137,Trades!$AB$3:$AB$502)+SUMIF(Trades!$T$3:$T$502,A137,Trades!$AA$3:$AA$502)+SUMIF(Trades!$T$3:$T$502,A137,Trades!$AC$3:$AC$502)</x:f>
        <x:v>0</x:v>
      </x:c>
      <x:c r="E137" s="11" t="n"/>
      <x:c r="F137" s="11" t="n"/>
      <x:c r="G137" s="13" t="n"/>
      <x:c r="H137" s="13" t="n"/>
      <x:c r="I137" s="11" t="n"/>
    </x:row>
    <x:row r="138">
      <x:c r="A138" s="11" t="n"/>
      <x:c r="B138" s="12" t="n">
        <x:f>SUMIF(Trades!$T$3:$T$502,A138,Trades!$V$3:$V$502)</x:f>
        <x:v>0</x:v>
      </x:c>
      <x:c r="C138" s="12" t="n">
        <x:f>SUMIF(Trades!$T$3:$T$502,A138,Trades!$AB$3:$AB$502)</x:f>
        <x:v>0</x:v>
      </x:c>
      <x:c r="D138" s="12" t="n">
        <x:f>SUMIF(Trades!$T$3:$T$502,A138,Trades!$AB$3:$AB$502)+SUMIF(Trades!$T$3:$T$502,A138,Trades!$AA$3:$AA$502)+SUMIF(Trades!$T$3:$T$502,A138,Trades!$AC$3:$AC$502)</x:f>
        <x:v>0</x:v>
      </x:c>
      <x:c r="E138" s="11" t="n"/>
      <x:c r="F138" s="11" t="n"/>
      <x:c r="G138" s="13" t="n"/>
      <x:c r="H138" s="13" t="n"/>
      <x:c r="I138" s="11" t="n"/>
    </x:row>
    <x:row r="139">
      <x:c r="A139" s="11" t="n"/>
      <x:c r="B139" s="12" t="n">
        <x:f>SUMIF(Trades!$T$3:$T$502,A139,Trades!$V$3:$V$502)</x:f>
        <x:v>0</x:v>
      </x:c>
      <x:c r="C139" s="12" t="n">
        <x:f>SUMIF(Trades!$T$3:$T$502,A139,Trades!$AB$3:$AB$502)</x:f>
        <x:v>0</x:v>
      </x:c>
      <x:c r="D139" s="12" t="n">
        <x:f>SUMIF(Trades!$T$3:$T$502,A139,Trades!$AB$3:$AB$502)+SUMIF(Trades!$T$3:$T$502,A139,Trades!$AA$3:$AA$502)+SUMIF(Trades!$T$3:$T$502,A139,Trades!$AC$3:$AC$502)</x:f>
        <x:v>0</x:v>
      </x:c>
      <x:c r="E139" s="11" t="n"/>
      <x:c r="F139" s="11" t="n"/>
      <x:c r="G139" s="13" t="n"/>
      <x:c r="H139" s="13" t="n"/>
      <x:c r="I139" s="11" t="n"/>
    </x:row>
    <x:row r="140">
      <x:c r="A140" s="11" t="n"/>
      <x:c r="B140" s="12" t="n">
        <x:f>SUMIF(Trades!$T$3:$T$502,A140,Trades!$V$3:$V$502)</x:f>
        <x:v>0</x:v>
      </x:c>
      <x:c r="C140" s="12" t="n">
        <x:f>SUMIF(Trades!$T$3:$T$502,A140,Trades!$AB$3:$AB$502)</x:f>
        <x:v>0</x:v>
      </x:c>
      <x:c r="D140" s="12" t="n">
        <x:f>SUMIF(Trades!$T$3:$T$502,A140,Trades!$AB$3:$AB$502)+SUMIF(Trades!$T$3:$T$502,A140,Trades!$AA$3:$AA$502)+SUMIF(Trades!$T$3:$T$502,A140,Trades!$AC$3:$AC$502)</x:f>
        <x:v>0</x:v>
      </x:c>
      <x:c r="E140" s="11" t="n"/>
      <x:c r="F140" s="11" t="n"/>
      <x:c r="G140" s="13" t="n"/>
      <x:c r="H140" s="13" t="n"/>
      <x:c r="I140" s="11" t="n"/>
    </x:row>
    <x:row r="141">
      <x:c r="A141" s="11" t="n"/>
      <x:c r="B141" s="12" t="n">
        <x:f>SUMIF(Trades!$T$3:$T$502,A141,Trades!$V$3:$V$502)</x:f>
        <x:v>0</x:v>
      </x:c>
      <x:c r="C141" s="12" t="n">
        <x:f>SUMIF(Trades!$T$3:$T$502,A141,Trades!$AB$3:$AB$502)</x:f>
        <x:v>0</x:v>
      </x:c>
      <x:c r="D141" s="12" t="n">
        <x:f>SUMIF(Trades!$T$3:$T$502,A141,Trades!$AB$3:$AB$502)+SUMIF(Trades!$T$3:$T$502,A141,Trades!$AA$3:$AA$502)+SUMIF(Trades!$T$3:$T$502,A141,Trades!$AC$3:$AC$502)</x:f>
        <x:v>0</x:v>
      </x:c>
      <x:c r="E141" s="11" t="n"/>
      <x:c r="F141" s="11" t="n"/>
      <x:c r="G141" s="13" t="n"/>
      <x:c r="H141" s="13" t="n"/>
      <x:c r="I141" s="11" t="n"/>
    </x:row>
    <x:row r="142">
      <x:c r="A142" s="11" t="n"/>
      <x:c r="B142" s="12" t="n">
        <x:f>SUMIF(Trades!$T$3:$T$502,A142,Trades!$V$3:$V$502)</x:f>
        <x:v>0</x:v>
      </x:c>
      <x:c r="C142" s="12" t="n">
        <x:f>SUMIF(Trades!$T$3:$T$502,A142,Trades!$AB$3:$AB$502)</x:f>
        <x:v>0</x:v>
      </x:c>
      <x:c r="D142" s="12" t="n">
        <x:f>SUMIF(Trades!$T$3:$T$502,A142,Trades!$AB$3:$AB$502)+SUMIF(Trades!$T$3:$T$502,A142,Trades!$AA$3:$AA$502)+SUMIF(Trades!$T$3:$T$502,A142,Trades!$AC$3:$AC$502)</x:f>
        <x:v>0</x:v>
      </x:c>
      <x:c r="E142" s="11" t="n"/>
      <x:c r="F142" s="11" t="n"/>
      <x:c r="G142" s="13" t="n"/>
      <x:c r="H142" s="13" t="n"/>
      <x:c r="I142" s="11" t="n"/>
    </x:row>
    <x:row r="143">
      <x:c r="A143" s="11" t="n"/>
      <x:c r="B143" s="12" t="n">
        <x:f>SUMIF(Trades!$T$3:$T$502,A143,Trades!$V$3:$V$502)</x:f>
        <x:v>0</x:v>
      </x:c>
      <x:c r="C143" s="12" t="n">
        <x:f>SUMIF(Trades!$T$3:$T$502,A143,Trades!$AB$3:$AB$502)</x:f>
        <x:v>0</x:v>
      </x:c>
      <x:c r="D143" s="12" t="n">
        <x:f>SUMIF(Trades!$T$3:$T$502,A143,Trades!$AB$3:$AB$502)+SUMIF(Trades!$T$3:$T$502,A143,Trades!$AA$3:$AA$502)+SUMIF(Trades!$T$3:$T$502,A143,Trades!$AC$3:$AC$502)</x:f>
        <x:v>0</x:v>
      </x:c>
      <x:c r="E143" s="11" t="n"/>
      <x:c r="F143" s="11" t="n"/>
      <x:c r="G143" s="13" t="n"/>
      <x:c r="H143" s="13" t="n"/>
      <x:c r="I143" s="11" t="n"/>
    </x:row>
    <x:row r="144">
      <x:c r="A144" s="11" t="n"/>
      <x:c r="B144" s="12" t="n">
        <x:f>SUMIF(Trades!$T$3:$T$502,A144,Trades!$V$3:$V$502)</x:f>
        <x:v>0</x:v>
      </x:c>
      <x:c r="C144" s="12" t="n">
        <x:f>SUMIF(Trades!$T$3:$T$502,A144,Trades!$AB$3:$AB$502)</x:f>
        <x:v>0</x:v>
      </x:c>
      <x:c r="D144" s="12" t="n">
        <x:f>SUMIF(Trades!$T$3:$T$502,A144,Trades!$AB$3:$AB$502)+SUMIF(Trades!$T$3:$T$502,A144,Trades!$AA$3:$AA$502)+SUMIF(Trades!$T$3:$T$502,A144,Trades!$AC$3:$AC$502)</x:f>
        <x:v>0</x:v>
      </x:c>
      <x:c r="E144" s="11" t="n"/>
      <x:c r="F144" s="11" t="n"/>
      <x:c r="G144" s="13" t="n"/>
      <x:c r="H144" s="13" t="n"/>
      <x:c r="I144" s="11" t="n"/>
    </x:row>
    <x:row r="145">
      <x:c r="A145" s="11" t="n"/>
      <x:c r="B145" s="12" t="n">
        <x:f>SUMIF(Trades!$T$3:$T$502,A145,Trades!$V$3:$V$502)</x:f>
        <x:v>0</x:v>
      </x:c>
      <x:c r="C145" s="12" t="n">
        <x:f>SUMIF(Trades!$T$3:$T$502,A145,Trades!$AB$3:$AB$502)</x:f>
        <x:v>0</x:v>
      </x:c>
      <x:c r="D145" s="12" t="n">
        <x:f>SUMIF(Trades!$T$3:$T$502,A145,Trades!$AB$3:$AB$502)+SUMIF(Trades!$T$3:$T$502,A145,Trades!$AA$3:$AA$502)+SUMIF(Trades!$T$3:$T$502,A145,Trades!$AC$3:$AC$502)</x:f>
        <x:v>0</x:v>
      </x:c>
      <x:c r="E145" s="11" t="n"/>
      <x:c r="F145" s="11" t="n"/>
      <x:c r="G145" s="13" t="n"/>
      <x:c r="H145" s="13" t="n"/>
      <x:c r="I145" s="11" t="n"/>
    </x:row>
    <x:row r="146">
      <x:c r="A146" s="11" t="n"/>
      <x:c r="B146" s="12" t="n">
        <x:f>SUMIF(Trades!$T$3:$T$502,A146,Trades!$V$3:$V$502)</x:f>
        <x:v>0</x:v>
      </x:c>
      <x:c r="C146" s="12" t="n">
        <x:f>SUMIF(Trades!$T$3:$T$502,A146,Trades!$AB$3:$AB$502)</x:f>
        <x:v>0</x:v>
      </x:c>
      <x:c r="D146" s="12" t="n">
        <x:f>SUMIF(Trades!$T$3:$T$502,A146,Trades!$AB$3:$AB$502)+SUMIF(Trades!$T$3:$T$502,A146,Trades!$AA$3:$AA$502)+SUMIF(Trades!$T$3:$T$502,A146,Trades!$AC$3:$AC$502)</x:f>
        <x:v>0</x:v>
      </x:c>
      <x:c r="E146" s="11" t="n"/>
      <x:c r="F146" s="11" t="n"/>
      <x:c r="G146" s="13" t="n"/>
      <x:c r="H146" s="13" t="n"/>
      <x:c r="I146" s="11" t="n"/>
    </x:row>
    <x:row r="147">
      <x:c r="A147" s="11" t="n"/>
      <x:c r="B147" s="12" t="n">
        <x:f>SUMIF(Trades!$T$3:$T$502,A147,Trades!$V$3:$V$502)</x:f>
        <x:v>0</x:v>
      </x:c>
      <x:c r="C147" s="12" t="n">
        <x:f>SUMIF(Trades!$T$3:$T$502,A147,Trades!$AB$3:$AB$502)</x:f>
        <x:v>0</x:v>
      </x:c>
      <x:c r="D147" s="12" t="n">
        <x:f>SUMIF(Trades!$T$3:$T$502,A147,Trades!$AB$3:$AB$502)+SUMIF(Trades!$T$3:$T$502,A147,Trades!$AA$3:$AA$502)+SUMIF(Trades!$T$3:$T$502,A147,Trades!$AC$3:$AC$502)</x:f>
        <x:v>0</x:v>
      </x:c>
      <x:c r="E147" s="11" t="n"/>
      <x:c r="F147" s="11" t="n"/>
      <x:c r="G147" s="13" t="n"/>
      <x:c r="H147" s="13" t="n"/>
      <x:c r="I147" s="11" t="n"/>
    </x:row>
    <x:row r="148">
      <x:c r="A148" s="11" t="n"/>
      <x:c r="B148" s="12" t="n">
        <x:f>SUMIF(Trades!$T$3:$T$502,A148,Trades!$V$3:$V$502)</x:f>
        <x:v>0</x:v>
      </x:c>
      <x:c r="C148" s="12" t="n">
        <x:f>SUMIF(Trades!$T$3:$T$502,A148,Trades!$AB$3:$AB$502)</x:f>
        <x:v>0</x:v>
      </x:c>
      <x:c r="D148" s="12" t="n">
        <x:f>SUMIF(Trades!$T$3:$T$502,A148,Trades!$AB$3:$AB$502)+SUMIF(Trades!$T$3:$T$502,A148,Trades!$AA$3:$AA$502)+SUMIF(Trades!$T$3:$T$502,A148,Trades!$AC$3:$AC$502)</x:f>
        <x:v>0</x:v>
      </x:c>
      <x:c r="E148" s="11" t="n"/>
      <x:c r="F148" s="11" t="n"/>
      <x:c r="G148" s="13" t="n"/>
      <x:c r="H148" s="13" t="n"/>
      <x:c r="I148" s="11" t="n"/>
    </x:row>
    <x:row r="149">
      <x:c r="A149" s="11" t="n"/>
      <x:c r="B149" s="12" t="n">
        <x:f>SUMIF(Trades!$T$3:$T$502,A149,Trades!$V$3:$V$502)</x:f>
        <x:v>0</x:v>
      </x:c>
      <x:c r="C149" s="12" t="n">
        <x:f>SUMIF(Trades!$T$3:$T$502,A149,Trades!$AB$3:$AB$502)</x:f>
        <x:v>0</x:v>
      </x:c>
      <x:c r="D149" s="12" t="n">
        <x:f>SUMIF(Trades!$T$3:$T$502,A149,Trades!$AB$3:$AB$502)+SUMIF(Trades!$T$3:$T$502,A149,Trades!$AA$3:$AA$502)+SUMIF(Trades!$T$3:$T$502,A149,Trades!$AC$3:$AC$502)</x:f>
        <x:v>0</x:v>
      </x:c>
      <x:c r="E149" s="11" t="n"/>
      <x:c r="F149" s="11" t="n"/>
      <x:c r="G149" s="13" t="n"/>
      <x:c r="H149" s="13" t="n"/>
      <x:c r="I149" s="11" t="n"/>
    </x:row>
    <x:row r="150">
      <x:c r="A150" s="11" t="n"/>
      <x:c r="B150" s="12" t="n">
        <x:f>SUMIF(Trades!$T$3:$T$502,A150,Trades!$V$3:$V$502)</x:f>
        <x:v>0</x:v>
      </x:c>
      <x:c r="C150" s="12" t="n">
        <x:f>SUMIF(Trades!$T$3:$T$502,A150,Trades!$AB$3:$AB$502)</x:f>
        <x:v>0</x:v>
      </x:c>
      <x:c r="D150" s="12" t="n">
        <x:f>SUMIF(Trades!$T$3:$T$502,A150,Trades!$AB$3:$AB$502)+SUMIF(Trades!$T$3:$T$502,A150,Trades!$AA$3:$AA$502)+SUMIF(Trades!$T$3:$T$502,A150,Trades!$AC$3:$AC$502)</x:f>
        <x:v>0</x:v>
      </x:c>
      <x:c r="E150" s="11" t="n"/>
      <x:c r="F150" s="11" t="n"/>
      <x:c r="G150" s="13" t="n"/>
      <x:c r="H150" s="13" t="n"/>
      <x:c r="I150" s="11" t="n"/>
    </x:row>
    <x:row r="151">
      <x:c r="A151" s="11" t="n"/>
      <x:c r="B151" s="12" t="n">
        <x:f>SUMIF(Trades!$T$3:$T$502,A151,Trades!$V$3:$V$502)</x:f>
        <x:v>0</x:v>
      </x:c>
      <x:c r="C151" s="12" t="n">
        <x:f>SUMIF(Trades!$T$3:$T$502,A151,Trades!$AB$3:$AB$502)</x:f>
        <x:v>0</x:v>
      </x:c>
      <x:c r="D151" s="12" t="n">
        <x:f>SUMIF(Trades!$T$3:$T$502,A151,Trades!$AB$3:$AB$502)+SUMIF(Trades!$T$3:$T$502,A151,Trades!$AA$3:$AA$502)+SUMIF(Trades!$T$3:$T$502,A151,Trades!$AC$3:$AC$502)</x:f>
        <x:v>0</x:v>
      </x:c>
      <x:c r="E151" s="11" t="n"/>
      <x:c r="F151" s="11" t="n"/>
      <x:c r="G151" s="13" t="n"/>
      <x:c r="H151" s="13" t="n"/>
      <x:c r="I151" s="11" t="n"/>
    </x:row>
    <x:row r="152">
      <x:c r="A152" s="11" t="n"/>
      <x:c r="B152" s="12" t="n">
        <x:f>SUMIF(Trades!$T$3:$T$502,A152,Trades!$V$3:$V$502)</x:f>
        <x:v>0</x:v>
      </x:c>
      <x:c r="C152" s="12" t="n">
        <x:f>SUMIF(Trades!$T$3:$T$502,A152,Trades!$AB$3:$AB$502)</x:f>
        <x:v>0</x:v>
      </x:c>
      <x:c r="D152" s="12" t="n">
        <x:f>SUMIF(Trades!$T$3:$T$502,A152,Trades!$AB$3:$AB$502)+SUMIF(Trades!$T$3:$T$502,A152,Trades!$AA$3:$AA$502)+SUMIF(Trades!$T$3:$T$502,A152,Trades!$AC$3:$AC$502)</x:f>
        <x:v>0</x:v>
      </x:c>
      <x:c r="E152" s="11" t="n"/>
      <x:c r="F152" s="11" t="n"/>
      <x:c r="G152" s="13" t="n"/>
      <x:c r="H152" s="13" t="n"/>
      <x:c r="I152" s="11" t="n"/>
    </x:row>
    <x:row r="153">
      <x:c r="A153" s="11" t="n"/>
      <x:c r="B153" s="12" t="n">
        <x:f>SUMIF(Trades!$T$3:$T$502,A153,Trades!$V$3:$V$502)</x:f>
        <x:v>0</x:v>
      </x:c>
      <x:c r="C153" s="12" t="n">
        <x:f>SUMIF(Trades!$T$3:$T$502,A153,Trades!$AB$3:$AB$502)</x:f>
        <x:v>0</x:v>
      </x:c>
      <x:c r="D153" s="12" t="n">
        <x:f>SUMIF(Trades!$T$3:$T$502,A153,Trades!$AB$3:$AB$502)+SUMIF(Trades!$T$3:$T$502,A153,Trades!$AA$3:$AA$502)+SUMIF(Trades!$T$3:$T$502,A153,Trades!$AC$3:$AC$502)</x:f>
        <x:v>0</x:v>
      </x:c>
      <x:c r="E153" s="11" t="n"/>
      <x:c r="F153" s="11" t="n"/>
      <x:c r="G153" s="13" t="n"/>
      <x:c r="H153" s="13" t="n"/>
      <x:c r="I153" s="11" t="n"/>
    </x:row>
    <x:row r="154">
      <x:c r="A154" s="11" t="n"/>
      <x:c r="B154" s="12" t="n">
        <x:f>SUMIF(Trades!$T$3:$T$502,A154,Trades!$V$3:$V$502)</x:f>
        <x:v>0</x:v>
      </x:c>
      <x:c r="C154" s="12" t="n">
        <x:f>SUMIF(Trades!$T$3:$T$502,A154,Trades!$AB$3:$AB$502)</x:f>
        <x:v>0</x:v>
      </x:c>
      <x:c r="D154" s="12" t="n">
        <x:f>SUMIF(Trades!$T$3:$T$502,A154,Trades!$AB$3:$AB$502)+SUMIF(Trades!$T$3:$T$502,A154,Trades!$AA$3:$AA$502)+SUMIF(Trades!$T$3:$T$502,A154,Trades!$AC$3:$AC$502)</x:f>
        <x:v>0</x:v>
      </x:c>
      <x:c r="E154" s="11" t="n"/>
      <x:c r="F154" s="11" t="n"/>
      <x:c r="G154" s="13" t="n"/>
      <x:c r="H154" s="13" t="n"/>
      <x:c r="I154" s="11" t="n"/>
    </x:row>
    <x:row r="155">
      <x:c r="A155" s="11" t="n"/>
      <x:c r="B155" s="12" t="n">
        <x:f>SUMIF(Trades!$T$3:$T$502,A155,Trades!$V$3:$V$502)</x:f>
        <x:v>0</x:v>
      </x:c>
      <x:c r="C155" s="12" t="n">
        <x:f>SUMIF(Trades!$T$3:$T$502,A155,Trades!$AB$3:$AB$502)</x:f>
        <x:v>0</x:v>
      </x:c>
      <x:c r="D155" s="12" t="n">
        <x:f>SUMIF(Trades!$T$3:$T$502,A155,Trades!$AB$3:$AB$502)+SUMIF(Trades!$T$3:$T$502,A155,Trades!$AA$3:$AA$502)+SUMIF(Trades!$T$3:$T$502,A155,Trades!$AC$3:$AC$502)</x:f>
        <x:v>0</x:v>
      </x:c>
      <x:c r="E155" s="11" t="n"/>
      <x:c r="F155" s="11" t="n"/>
      <x:c r="G155" s="13" t="n"/>
      <x:c r="H155" s="13" t="n"/>
      <x:c r="I155" s="11" t="n"/>
    </x:row>
    <x:row r="156">
      <x:c r="A156" s="11" t="n"/>
      <x:c r="B156" s="12" t="n">
        <x:f>SUMIF(Trades!$T$3:$T$502,A156,Trades!$V$3:$V$502)</x:f>
        <x:v>0</x:v>
      </x:c>
      <x:c r="C156" s="12" t="n">
        <x:f>SUMIF(Trades!$T$3:$T$502,A156,Trades!$AB$3:$AB$502)</x:f>
        <x:v>0</x:v>
      </x:c>
      <x:c r="D156" s="12" t="n">
        <x:f>SUMIF(Trades!$T$3:$T$502,A156,Trades!$AB$3:$AB$502)+SUMIF(Trades!$T$3:$T$502,A156,Trades!$AA$3:$AA$502)+SUMIF(Trades!$T$3:$T$502,A156,Trades!$AC$3:$AC$502)</x:f>
        <x:v>0</x:v>
      </x:c>
      <x:c r="E156" s="11" t="n"/>
      <x:c r="F156" s="11" t="n"/>
      <x:c r="G156" s="13" t="n"/>
      <x:c r="H156" s="13" t="n"/>
      <x:c r="I156" s="11" t="n"/>
    </x:row>
    <x:row r="157">
      <x:c r="A157" s="11" t="n"/>
      <x:c r="B157" s="12" t="n">
        <x:f>SUMIF(Trades!$T$3:$T$502,A157,Trades!$V$3:$V$502)</x:f>
        <x:v>0</x:v>
      </x:c>
      <x:c r="C157" s="12" t="n">
        <x:f>SUMIF(Trades!$T$3:$T$502,A157,Trades!$AB$3:$AB$502)</x:f>
        <x:v>0</x:v>
      </x:c>
      <x:c r="D157" s="12" t="n">
        <x:f>SUMIF(Trades!$T$3:$T$502,A157,Trades!$AB$3:$AB$502)+SUMIF(Trades!$T$3:$T$502,A157,Trades!$AA$3:$AA$502)+SUMIF(Trades!$T$3:$T$502,A157,Trades!$AC$3:$AC$502)</x:f>
        <x:v>0</x:v>
      </x:c>
      <x:c r="E157" s="11" t="n"/>
      <x:c r="F157" s="11" t="n"/>
      <x:c r="G157" s="13" t="n"/>
      <x:c r="H157" s="13" t="n"/>
      <x:c r="I157" s="11" t="n"/>
    </x:row>
    <x:row r="158">
      <x:c r="A158" s="11" t="n"/>
      <x:c r="B158" s="12" t="n">
        <x:f>SUMIF(Trades!$T$3:$T$502,A158,Trades!$V$3:$V$502)</x:f>
        <x:v>0</x:v>
      </x:c>
      <x:c r="C158" s="12" t="n">
        <x:f>SUMIF(Trades!$T$3:$T$502,A158,Trades!$AB$3:$AB$502)</x:f>
        <x:v>0</x:v>
      </x:c>
      <x:c r="D158" s="12" t="n">
        <x:f>SUMIF(Trades!$T$3:$T$502,A158,Trades!$AB$3:$AB$502)+SUMIF(Trades!$T$3:$T$502,A158,Trades!$AA$3:$AA$502)+SUMIF(Trades!$T$3:$T$502,A158,Trades!$AC$3:$AC$502)</x:f>
        <x:v>0</x:v>
      </x:c>
      <x:c r="E158" s="11" t="n"/>
      <x:c r="F158" s="11" t="n"/>
      <x:c r="G158" s="13" t="n"/>
      <x:c r="H158" s="13" t="n"/>
      <x:c r="I158" s="11" t="n"/>
    </x:row>
    <x:row r="159">
      <x:c r="A159" s="11" t="n"/>
      <x:c r="B159" s="12" t="n">
        <x:f>SUMIF(Trades!$T$3:$T$502,A159,Trades!$V$3:$V$502)</x:f>
        <x:v>0</x:v>
      </x:c>
      <x:c r="C159" s="12" t="n">
        <x:f>SUMIF(Trades!$T$3:$T$502,A159,Trades!$AB$3:$AB$502)</x:f>
        <x:v>0</x:v>
      </x:c>
      <x:c r="D159" s="12" t="n">
        <x:f>SUMIF(Trades!$T$3:$T$502,A159,Trades!$AB$3:$AB$502)+SUMIF(Trades!$T$3:$T$502,A159,Trades!$AA$3:$AA$502)+SUMIF(Trades!$T$3:$T$502,A159,Trades!$AC$3:$AC$502)</x:f>
        <x:v>0</x:v>
      </x:c>
      <x:c r="E159" s="11" t="n"/>
      <x:c r="F159" s="11" t="n"/>
      <x:c r="G159" s="13" t="n"/>
      <x:c r="H159" s="13" t="n"/>
      <x:c r="I159" s="11" t="n"/>
    </x:row>
    <x:row r="160">
      <x:c r="A160" s="11" t="n"/>
      <x:c r="B160" s="12" t="n">
        <x:f>SUMIF(Trades!$T$3:$T$502,A160,Trades!$V$3:$V$502)</x:f>
        <x:v>0</x:v>
      </x:c>
      <x:c r="C160" s="12" t="n">
        <x:f>SUMIF(Trades!$T$3:$T$502,A160,Trades!$AB$3:$AB$502)</x:f>
        <x:v>0</x:v>
      </x:c>
      <x:c r="D160" s="12" t="n">
        <x:f>SUMIF(Trades!$T$3:$T$502,A160,Trades!$AB$3:$AB$502)+SUMIF(Trades!$T$3:$T$502,A160,Trades!$AA$3:$AA$502)+SUMIF(Trades!$T$3:$T$502,A160,Trades!$AC$3:$AC$502)</x:f>
        <x:v>0</x:v>
      </x:c>
      <x:c r="E160" s="11" t="n"/>
      <x:c r="F160" s="11" t="n"/>
      <x:c r="G160" s="13" t="n"/>
      <x:c r="H160" s="13" t="n"/>
      <x:c r="I160" s="11" t="n"/>
    </x:row>
    <x:row r="161">
      <x:c r="A161" s="11" t="n"/>
      <x:c r="B161" s="12" t="n">
        <x:f>SUMIF(Trades!$T$3:$T$502,A161,Trades!$V$3:$V$502)</x:f>
        <x:v>0</x:v>
      </x:c>
      <x:c r="C161" s="12" t="n">
        <x:f>SUMIF(Trades!$T$3:$T$502,A161,Trades!$AB$3:$AB$502)</x:f>
        <x:v>0</x:v>
      </x:c>
      <x:c r="D161" s="12" t="n">
        <x:f>SUMIF(Trades!$T$3:$T$502,A161,Trades!$AB$3:$AB$502)+SUMIF(Trades!$T$3:$T$502,A161,Trades!$AA$3:$AA$502)+SUMIF(Trades!$T$3:$T$502,A161,Trades!$AC$3:$AC$502)</x:f>
        <x:v>0</x:v>
      </x:c>
      <x:c r="E161" s="11" t="n"/>
      <x:c r="F161" s="11" t="n"/>
      <x:c r="G161" s="13" t="n"/>
      <x:c r="H161" s="13" t="n"/>
      <x:c r="I161" s="11" t="n"/>
    </x:row>
    <x:row r="162">
      <x:c r="A162" s="11" t="n"/>
      <x:c r="B162" s="12" t="n">
        <x:f>SUMIF(Trades!$T$3:$T$502,A162,Trades!$V$3:$V$502)</x:f>
        <x:v>0</x:v>
      </x:c>
      <x:c r="C162" s="12" t="n">
        <x:f>SUMIF(Trades!$T$3:$T$502,A162,Trades!$AB$3:$AB$502)</x:f>
        <x:v>0</x:v>
      </x:c>
      <x:c r="D162" s="12" t="n">
        <x:f>SUMIF(Trades!$T$3:$T$502,A162,Trades!$AB$3:$AB$502)+SUMIF(Trades!$T$3:$T$502,A162,Trades!$AA$3:$AA$502)+SUMIF(Trades!$T$3:$T$502,A162,Trades!$AC$3:$AC$502)</x:f>
        <x:v>0</x:v>
      </x:c>
      <x:c r="E162" s="11" t="n"/>
      <x:c r="F162" s="11" t="n"/>
      <x:c r="G162" s="13" t="n"/>
      <x:c r="H162" s="13" t="n"/>
      <x:c r="I162" s="11" t="n"/>
    </x:row>
    <x:row r="163">
      <x:c r="A163" s="11" t="n"/>
      <x:c r="B163" s="12" t="n">
        <x:f>SUMIF(Trades!$T$3:$T$502,A163,Trades!$V$3:$V$502)</x:f>
        <x:v>0</x:v>
      </x:c>
      <x:c r="C163" s="12" t="n">
        <x:f>SUMIF(Trades!$T$3:$T$502,A163,Trades!$AB$3:$AB$502)</x:f>
        <x:v>0</x:v>
      </x:c>
      <x:c r="D163" s="12" t="n">
        <x:f>SUMIF(Trades!$T$3:$T$502,A163,Trades!$AB$3:$AB$502)+SUMIF(Trades!$T$3:$T$502,A163,Trades!$AA$3:$AA$502)+SUMIF(Trades!$T$3:$T$502,A163,Trades!$AC$3:$AC$502)</x:f>
        <x:v>0</x:v>
      </x:c>
      <x:c r="E163" s="11" t="n"/>
      <x:c r="F163" s="11" t="n"/>
      <x:c r="G163" s="13" t="n"/>
      <x:c r="H163" s="13" t="n"/>
      <x:c r="I163" s="11" t="n"/>
    </x:row>
    <x:row r="164">
      <x:c r="A164" s="11" t="n"/>
      <x:c r="B164" s="12" t="n">
        <x:f>SUMIF(Trades!$T$3:$T$502,A164,Trades!$V$3:$V$502)</x:f>
        <x:v>0</x:v>
      </x:c>
      <x:c r="C164" s="12" t="n">
        <x:f>SUMIF(Trades!$T$3:$T$502,A164,Trades!$AB$3:$AB$502)</x:f>
        <x:v>0</x:v>
      </x:c>
      <x:c r="D164" s="12" t="n">
        <x:f>SUMIF(Trades!$T$3:$T$502,A164,Trades!$AB$3:$AB$502)+SUMIF(Trades!$T$3:$T$502,A164,Trades!$AA$3:$AA$502)+SUMIF(Trades!$T$3:$T$502,A164,Trades!$AC$3:$AC$502)</x:f>
        <x:v>0</x:v>
      </x:c>
      <x:c r="E164" s="11" t="n"/>
      <x:c r="F164" s="11" t="n"/>
      <x:c r="G164" s="13" t="n"/>
      <x:c r="H164" s="13" t="n"/>
      <x:c r="I164" s="11" t="n"/>
    </x:row>
    <x:row r="165">
      <x:c r="A165" s="11" t="n"/>
      <x:c r="B165" s="12" t="n">
        <x:f>SUMIF(Trades!$T$3:$T$502,A165,Trades!$V$3:$V$502)</x:f>
        <x:v>0</x:v>
      </x:c>
      <x:c r="C165" s="12" t="n">
        <x:f>SUMIF(Trades!$T$3:$T$502,A165,Trades!$AB$3:$AB$502)</x:f>
        <x:v>0</x:v>
      </x:c>
      <x:c r="D165" s="12" t="n">
        <x:f>SUMIF(Trades!$T$3:$T$502,A165,Trades!$AB$3:$AB$502)+SUMIF(Trades!$T$3:$T$502,A165,Trades!$AA$3:$AA$502)+SUMIF(Trades!$T$3:$T$502,A165,Trades!$AC$3:$AC$502)</x:f>
        <x:v>0</x:v>
      </x:c>
      <x:c r="E165" s="11" t="n"/>
      <x:c r="F165" s="11" t="n"/>
      <x:c r="G165" s="13" t="n"/>
      <x:c r="H165" s="13" t="n"/>
      <x:c r="I165" s="11" t="n"/>
    </x:row>
    <x:row r="166">
      <x:c r="A166" s="11" t="n"/>
      <x:c r="B166" s="12" t="n">
        <x:f>SUMIF(Trades!$T$3:$T$502,A166,Trades!$V$3:$V$502)</x:f>
        <x:v>0</x:v>
      </x:c>
      <x:c r="C166" s="12" t="n">
        <x:f>SUMIF(Trades!$T$3:$T$502,A166,Trades!$AB$3:$AB$502)</x:f>
        <x:v>0</x:v>
      </x:c>
      <x:c r="D166" s="12" t="n">
        <x:f>SUMIF(Trades!$T$3:$T$502,A166,Trades!$AB$3:$AB$502)+SUMIF(Trades!$T$3:$T$502,A166,Trades!$AA$3:$AA$502)+SUMIF(Trades!$T$3:$T$502,A166,Trades!$AC$3:$AC$502)</x:f>
        <x:v>0</x:v>
      </x:c>
      <x:c r="E166" s="11" t="n"/>
      <x:c r="F166" s="11" t="n"/>
      <x:c r="G166" s="13" t="n"/>
      <x:c r="H166" s="13" t="n"/>
      <x:c r="I166" s="11" t="n"/>
    </x:row>
    <x:row r="167">
      <x:c r="A167" s="11" t="n"/>
      <x:c r="B167" s="12" t="n">
        <x:f>SUMIF(Trades!$T$3:$T$502,A167,Trades!$V$3:$V$502)</x:f>
        <x:v>0</x:v>
      </x:c>
      <x:c r="C167" s="12" t="n">
        <x:f>SUMIF(Trades!$T$3:$T$502,A167,Trades!$AB$3:$AB$502)</x:f>
        <x:v>0</x:v>
      </x:c>
      <x:c r="D167" s="12" t="n">
        <x:f>SUMIF(Trades!$T$3:$T$502,A167,Trades!$AB$3:$AB$502)+SUMIF(Trades!$T$3:$T$502,A167,Trades!$AA$3:$AA$502)+SUMIF(Trades!$T$3:$T$502,A167,Trades!$AC$3:$AC$502)</x:f>
        <x:v>0</x:v>
      </x:c>
      <x:c r="E167" s="11" t="n"/>
      <x:c r="F167" s="11" t="n"/>
      <x:c r="G167" s="13" t="n"/>
      <x:c r="H167" s="13" t="n"/>
      <x:c r="I167" s="11" t="n"/>
    </x:row>
    <x:row r="168">
      <x:c r="A168" s="11" t="n"/>
      <x:c r="B168" s="12" t="n">
        <x:f>SUMIF(Trades!$T$3:$T$502,A168,Trades!$V$3:$V$502)</x:f>
        <x:v>0</x:v>
      </x:c>
      <x:c r="C168" s="12" t="n">
        <x:f>SUMIF(Trades!$T$3:$T$502,A168,Trades!$AB$3:$AB$502)</x:f>
        <x:v>0</x:v>
      </x:c>
      <x:c r="D168" s="12" t="n">
        <x:f>SUMIF(Trades!$T$3:$T$502,A168,Trades!$AB$3:$AB$502)+SUMIF(Trades!$T$3:$T$502,A168,Trades!$AA$3:$AA$502)+SUMIF(Trades!$T$3:$T$502,A168,Trades!$AC$3:$AC$502)</x:f>
        <x:v>0</x:v>
      </x:c>
      <x:c r="E168" s="11" t="n"/>
      <x:c r="F168" s="11" t="n"/>
      <x:c r="G168" s="13" t="n"/>
      <x:c r="H168" s="13" t="n"/>
      <x:c r="I168" s="11" t="n"/>
    </x:row>
    <x:row r="169">
      <x:c r="A169" s="11" t="n"/>
      <x:c r="B169" s="12" t="n">
        <x:f>SUMIF(Trades!$T$3:$T$502,A169,Trades!$V$3:$V$502)</x:f>
        <x:v>0</x:v>
      </x:c>
      <x:c r="C169" s="12" t="n">
        <x:f>SUMIF(Trades!$T$3:$T$502,A169,Trades!$AB$3:$AB$502)</x:f>
        <x:v>0</x:v>
      </x:c>
      <x:c r="D169" s="12" t="n">
        <x:f>SUMIF(Trades!$T$3:$T$502,A169,Trades!$AB$3:$AB$502)+SUMIF(Trades!$T$3:$T$502,A169,Trades!$AA$3:$AA$502)+SUMIF(Trades!$T$3:$T$502,A169,Trades!$AC$3:$AC$502)</x:f>
        <x:v>0</x:v>
      </x:c>
      <x:c r="E169" s="11" t="n"/>
      <x:c r="F169" s="11" t="n"/>
      <x:c r="G169" s="13" t="n"/>
      <x:c r="H169" s="13" t="n"/>
      <x:c r="I169" s="11" t="n"/>
    </x:row>
    <x:row r="170">
      <x:c r="A170" s="11" t="n"/>
      <x:c r="B170" s="12" t="n">
        <x:f>SUMIF(Trades!$T$3:$T$502,A170,Trades!$V$3:$V$502)</x:f>
        <x:v>0</x:v>
      </x:c>
      <x:c r="C170" s="12" t="n">
        <x:f>SUMIF(Trades!$T$3:$T$502,A170,Trades!$AB$3:$AB$502)</x:f>
        <x:v>0</x:v>
      </x:c>
      <x:c r="D170" s="12" t="n">
        <x:f>SUMIF(Trades!$T$3:$T$502,A170,Trades!$AB$3:$AB$502)+SUMIF(Trades!$T$3:$T$502,A170,Trades!$AA$3:$AA$502)+SUMIF(Trades!$T$3:$T$502,A170,Trades!$AC$3:$AC$502)</x:f>
        <x:v>0</x:v>
      </x:c>
      <x:c r="E170" s="11" t="n"/>
      <x:c r="F170" s="11" t="n"/>
      <x:c r="G170" s="13" t="n"/>
      <x:c r="H170" s="13" t="n"/>
      <x:c r="I170" s="11" t="n"/>
    </x:row>
    <x:row r="171">
      <x:c r="A171" s="11" t="n"/>
      <x:c r="B171" s="12" t="n">
        <x:f>SUMIF(Trades!$T$3:$T$502,A171,Trades!$V$3:$V$502)</x:f>
        <x:v>0</x:v>
      </x:c>
      <x:c r="C171" s="12" t="n">
        <x:f>SUMIF(Trades!$T$3:$T$502,A171,Trades!$AB$3:$AB$502)</x:f>
        <x:v>0</x:v>
      </x:c>
      <x:c r="D171" s="12" t="n">
        <x:f>SUMIF(Trades!$T$3:$T$502,A171,Trades!$AB$3:$AB$502)+SUMIF(Trades!$T$3:$T$502,A171,Trades!$AA$3:$AA$502)+SUMIF(Trades!$T$3:$T$502,A171,Trades!$AC$3:$AC$502)</x:f>
        <x:v>0</x:v>
      </x:c>
      <x:c r="E171" s="11" t="n"/>
      <x:c r="F171" s="11" t="n"/>
      <x:c r="G171" s="13" t="n"/>
      <x:c r="H171" s="13" t="n"/>
      <x:c r="I171" s="11" t="n"/>
    </x:row>
    <x:row r="172">
      <x:c r="A172" s="11" t="n"/>
      <x:c r="B172" s="12" t="n">
        <x:f>SUMIF(Trades!$T$3:$T$502,A172,Trades!$V$3:$V$502)</x:f>
        <x:v>0</x:v>
      </x:c>
      <x:c r="C172" s="12" t="n">
        <x:f>SUMIF(Trades!$T$3:$T$502,A172,Trades!$AB$3:$AB$502)</x:f>
        <x:v>0</x:v>
      </x:c>
      <x:c r="D172" s="12" t="n">
        <x:f>SUMIF(Trades!$T$3:$T$502,A172,Trades!$AB$3:$AB$502)+SUMIF(Trades!$T$3:$T$502,A172,Trades!$AA$3:$AA$502)+SUMIF(Trades!$T$3:$T$502,A172,Trades!$AC$3:$AC$502)</x:f>
        <x:v>0</x:v>
      </x:c>
      <x:c r="E172" s="11" t="n"/>
      <x:c r="F172" s="11" t="n"/>
      <x:c r="G172" s="13" t="n"/>
      <x:c r="H172" s="13" t="n"/>
      <x:c r="I172" s="11" t="n"/>
    </x:row>
    <x:row r="173">
      <x:c r="A173" s="11" t="n"/>
      <x:c r="B173" s="12" t="n">
        <x:f>SUMIF(Trades!$T$3:$T$502,A173,Trades!$V$3:$V$502)</x:f>
        <x:v>0</x:v>
      </x:c>
      <x:c r="C173" s="12" t="n">
        <x:f>SUMIF(Trades!$T$3:$T$502,A173,Trades!$AB$3:$AB$502)</x:f>
        <x:v>0</x:v>
      </x:c>
      <x:c r="D173" s="12" t="n">
        <x:f>SUMIF(Trades!$T$3:$T$502,A173,Trades!$AB$3:$AB$502)+SUMIF(Trades!$T$3:$T$502,A173,Trades!$AA$3:$AA$502)+SUMIF(Trades!$T$3:$T$502,A173,Trades!$AC$3:$AC$502)</x:f>
        <x:v>0</x:v>
      </x:c>
      <x:c r="E173" s="11" t="n"/>
      <x:c r="F173" s="11" t="n"/>
      <x:c r="G173" s="13" t="n"/>
      <x:c r="H173" s="13" t="n"/>
      <x:c r="I173" s="11" t="n"/>
    </x:row>
    <x:row r="174">
      <x:c r="A174" s="11" t="n"/>
      <x:c r="B174" s="12" t="n">
        <x:f>SUMIF(Trades!$T$3:$T$502,A174,Trades!$V$3:$V$502)</x:f>
        <x:v>0</x:v>
      </x:c>
      <x:c r="C174" s="12" t="n">
        <x:f>SUMIF(Trades!$T$3:$T$502,A174,Trades!$AB$3:$AB$502)</x:f>
        <x:v>0</x:v>
      </x:c>
      <x:c r="D174" s="12" t="n">
        <x:f>SUMIF(Trades!$T$3:$T$502,A174,Trades!$AB$3:$AB$502)+SUMIF(Trades!$T$3:$T$502,A174,Trades!$AA$3:$AA$502)+SUMIF(Trades!$T$3:$T$502,A174,Trades!$AC$3:$AC$502)</x:f>
        <x:v>0</x:v>
      </x:c>
      <x:c r="E174" s="11" t="n"/>
      <x:c r="F174" s="11" t="n"/>
      <x:c r="G174" s="13" t="n"/>
      <x:c r="H174" s="13" t="n"/>
      <x:c r="I174" s="11" t="n"/>
    </x:row>
    <x:row r="175">
      <x:c r="A175" s="11" t="n"/>
      <x:c r="B175" s="12" t="n">
        <x:f>SUMIF(Trades!$T$3:$T$502,A175,Trades!$V$3:$V$502)</x:f>
        <x:v>0</x:v>
      </x:c>
      <x:c r="C175" s="12" t="n">
        <x:f>SUMIF(Trades!$T$3:$T$502,A175,Trades!$AB$3:$AB$502)</x:f>
        <x:v>0</x:v>
      </x:c>
      <x:c r="D175" s="12" t="n">
        <x:f>SUMIF(Trades!$T$3:$T$502,A175,Trades!$AB$3:$AB$502)+SUMIF(Trades!$T$3:$T$502,A175,Trades!$AA$3:$AA$502)+SUMIF(Trades!$T$3:$T$502,A175,Trades!$AC$3:$AC$502)</x:f>
        <x:v>0</x:v>
      </x:c>
      <x:c r="E175" s="11" t="n"/>
      <x:c r="F175" s="11" t="n"/>
      <x:c r="G175" s="13" t="n"/>
      <x:c r="H175" s="13" t="n"/>
      <x:c r="I175" s="11" t="n"/>
    </x:row>
    <x:row r="176">
      <x:c r="A176" s="11" t="n"/>
      <x:c r="B176" s="12" t="n">
        <x:f>SUMIF(Trades!$T$3:$T$502,A176,Trades!$V$3:$V$502)</x:f>
        <x:v>0</x:v>
      </x:c>
      <x:c r="C176" s="12" t="n">
        <x:f>SUMIF(Trades!$T$3:$T$502,A176,Trades!$AB$3:$AB$502)</x:f>
        <x:v>0</x:v>
      </x:c>
      <x:c r="D176" s="12" t="n">
        <x:f>SUMIF(Trades!$T$3:$T$502,A176,Trades!$AB$3:$AB$502)+SUMIF(Trades!$T$3:$T$502,A176,Trades!$AA$3:$AA$502)+SUMIF(Trades!$T$3:$T$502,A176,Trades!$AC$3:$AC$502)</x:f>
        <x:v>0</x:v>
      </x:c>
      <x:c r="E176" s="11" t="n"/>
      <x:c r="F176" s="11" t="n"/>
      <x:c r="G176" s="13" t="n"/>
      <x:c r="H176" s="13" t="n"/>
      <x:c r="I176" s="11" t="n"/>
    </x:row>
    <x:row r="177">
      <x:c r="A177" s="11" t="n"/>
      <x:c r="B177" s="12" t="n">
        <x:f>SUMIF(Trades!$T$3:$T$502,A177,Trades!$V$3:$V$502)</x:f>
        <x:v>0</x:v>
      </x:c>
      <x:c r="C177" s="12" t="n">
        <x:f>SUMIF(Trades!$T$3:$T$502,A177,Trades!$AB$3:$AB$502)</x:f>
        <x:v>0</x:v>
      </x:c>
      <x:c r="D177" s="12" t="n">
        <x:f>SUMIF(Trades!$T$3:$T$502,A177,Trades!$AB$3:$AB$502)+SUMIF(Trades!$T$3:$T$502,A177,Trades!$AA$3:$AA$502)+SUMIF(Trades!$T$3:$T$502,A177,Trades!$AC$3:$AC$502)</x:f>
        <x:v>0</x:v>
      </x:c>
      <x:c r="E177" s="11" t="n"/>
      <x:c r="F177" s="11" t="n"/>
      <x:c r="G177" s="13" t="n"/>
      <x:c r="H177" s="13" t="n"/>
      <x:c r="I177" s="11" t="n"/>
    </x:row>
    <x:row r="178">
      <x:c r="A178" s="11" t="n"/>
      <x:c r="B178" s="12" t="n">
        <x:f>SUMIF(Trades!$T$3:$T$502,A178,Trades!$V$3:$V$502)</x:f>
        <x:v>0</x:v>
      </x:c>
      <x:c r="C178" s="12" t="n">
        <x:f>SUMIF(Trades!$T$3:$T$502,A178,Trades!$AB$3:$AB$502)</x:f>
        <x:v>0</x:v>
      </x:c>
      <x:c r="D178" s="12" t="n">
        <x:f>SUMIF(Trades!$T$3:$T$502,A178,Trades!$AB$3:$AB$502)+SUMIF(Trades!$T$3:$T$502,A178,Trades!$AA$3:$AA$502)+SUMIF(Trades!$T$3:$T$502,A178,Trades!$AC$3:$AC$502)</x:f>
        <x:v>0</x:v>
      </x:c>
      <x:c r="E178" s="11" t="n"/>
      <x:c r="F178" s="11" t="n"/>
      <x:c r="G178" s="13" t="n"/>
      <x:c r="H178" s="13" t="n"/>
      <x:c r="I178" s="11" t="n"/>
    </x:row>
    <x:row r="179">
      <x:c r="A179" s="11" t="n"/>
      <x:c r="B179" s="12" t="n">
        <x:f>SUMIF(Trades!$T$3:$T$502,A179,Trades!$V$3:$V$502)</x:f>
        <x:v>0</x:v>
      </x:c>
      <x:c r="C179" s="12" t="n">
        <x:f>SUMIF(Trades!$T$3:$T$502,A179,Trades!$AB$3:$AB$502)</x:f>
        <x:v>0</x:v>
      </x:c>
      <x:c r="D179" s="12" t="n">
        <x:f>SUMIF(Trades!$T$3:$T$502,A179,Trades!$AB$3:$AB$502)+SUMIF(Trades!$T$3:$T$502,A179,Trades!$AA$3:$AA$502)+SUMIF(Trades!$T$3:$T$502,A179,Trades!$AC$3:$AC$502)</x:f>
        <x:v>0</x:v>
      </x:c>
      <x:c r="E179" s="11" t="n"/>
      <x:c r="F179" s="11" t="n"/>
      <x:c r="G179" s="13" t="n"/>
      <x:c r="H179" s="13" t="n"/>
      <x:c r="I179" s="11" t="n"/>
    </x:row>
    <x:row r="180">
      <x:c r="A180" s="11" t="n"/>
      <x:c r="B180" s="12" t="n">
        <x:f>SUMIF(Trades!$T$3:$T$502,A180,Trades!$V$3:$V$502)</x:f>
        <x:v>0</x:v>
      </x:c>
      <x:c r="C180" s="12" t="n">
        <x:f>SUMIF(Trades!$T$3:$T$502,A180,Trades!$AB$3:$AB$502)</x:f>
        <x:v>0</x:v>
      </x:c>
      <x:c r="D180" s="12" t="n">
        <x:f>SUMIF(Trades!$T$3:$T$502,A180,Trades!$AB$3:$AB$502)+SUMIF(Trades!$T$3:$T$502,A180,Trades!$AA$3:$AA$502)+SUMIF(Trades!$T$3:$T$502,A180,Trades!$AC$3:$AC$502)</x:f>
        <x:v>0</x:v>
      </x:c>
      <x:c r="E180" s="11" t="n"/>
      <x:c r="F180" s="11" t="n"/>
      <x:c r="G180" s="13" t="n"/>
      <x:c r="H180" s="13" t="n"/>
      <x:c r="I180" s="11" t="n"/>
    </x:row>
    <x:row r="181">
      <x:c r="A181" s="11" t="n"/>
      <x:c r="B181" s="12" t="n">
        <x:f>SUMIF(Trades!$T$3:$T$502,A181,Trades!$V$3:$V$502)</x:f>
        <x:v>0</x:v>
      </x:c>
      <x:c r="C181" s="12" t="n">
        <x:f>SUMIF(Trades!$T$3:$T$502,A181,Trades!$AB$3:$AB$502)</x:f>
        <x:v>0</x:v>
      </x:c>
      <x:c r="D181" s="12" t="n">
        <x:f>SUMIF(Trades!$T$3:$T$502,A181,Trades!$AB$3:$AB$502)+SUMIF(Trades!$T$3:$T$502,A181,Trades!$AA$3:$AA$502)+SUMIF(Trades!$T$3:$T$502,A181,Trades!$AC$3:$AC$502)</x:f>
        <x:v>0</x:v>
      </x:c>
      <x:c r="E181" s="11" t="n"/>
      <x:c r="F181" s="11" t="n"/>
      <x:c r="G181" s="13" t="n"/>
      <x:c r="H181" s="13" t="n"/>
      <x:c r="I181" s="11" t="n"/>
    </x:row>
    <x:row r="182">
      <x:c r="A182" s="11" t="n"/>
      <x:c r="B182" s="12" t="n">
        <x:f>SUMIF(Trades!$T$3:$T$502,A182,Trades!$V$3:$V$502)</x:f>
        <x:v>0</x:v>
      </x:c>
      <x:c r="C182" s="12" t="n">
        <x:f>SUMIF(Trades!$T$3:$T$502,A182,Trades!$AB$3:$AB$502)</x:f>
        <x:v>0</x:v>
      </x:c>
      <x:c r="D182" s="12" t="n">
        <x:f>SUMIF(Trades!$T$3:$T$502,A182,Trades!$AB$3:$AB$502)+SUMIF(Trades!$T$3:$T$502,A182,Trades!$AA$3:$AA$502)+SUMIF(Trades!$T$3:$T$502,A182,Trades!$AC$3:$AC$502)</x:f>
        <x:v>0</x:v>
      </x:c>
      <x:c r="E182" s="11" t="n"/>
      <x:c r="F182" s="11" t="n"/>
      <x:c r="G182" s="13" t="n"/>
      <x:c r="H182" s="13" t="n"/>
      <x:c r="I182" s="11" t="n"/>
    </x:row>
    <x:row r="183">
      <x:c r="A183" s="11" t="n"/>
      <x:c r="B183" s="12" t="n">
        <x:f>SUMIF(Trades!$T$3:$T$502,A183,Trades!$V$3:$V$502)</x:f>
        <x:v>0</x:v>
      </x:c>
      <x:c r="C183" s="12" t="n">
        <x:f>SUMIF(Trades!$T$3:$T$502,A183,Trades!$AB$3:$AB$502)</x:f>
        <x:v>0</x:v>
      </x:c>
      <x:c r="D183" s="12" t="n">
        <x:f>SUMIF(Trades!$T$3:$T$502,A183,Trades!$AB$3:$AB$502)+SUMIF(Trades!$T$3:$T$502,A183,Trades!$AA$3:$AA$502)+SUMIF(Trades!$T$3:$T$502,A183,Trades!$AC$3:$AC$502)</x:f>
        <x:v>0</x:v>
      </x:c>
      <x:c r="E183" s="11" t="n"/>
      <x:c r="F183" s="11" t="n"/>
      <x:c r="G183" s="13" t="n"/>
      <x:c r="H183" s="13" t="n"/>
      <x:c r="I183" s="11" t="n"/>
    </x:row>
    <x:row r="184">
      <x:c r="A184" s="11" t="n"/>
      <x:c r="B184" s="12" t="n">
        <x:f>SUMIF(Trades!$T$3:$T$502,A184,Trades!$V$3:$V$502)</x:f>
        <x:v>0</x:v>
      </x:c>
      <x:c r="C184" s="12" t="n">
        <x:f>SUMIF(Trades!$T$3:$T$502,A184,Trades!$AB$3:$AB$502)</x:f>
        <x:v>0</x:v>
      </x:c>
      <x:c r="D184" s="12" t="n">
        <x:f>SUMIF(Trades!$T$3:$T$502,A184,Trades!$AB$3:$AB$502)+SUMIF(Trades!$T$3:$T$502,A184,Trades!$AA$3:$AA$502)+SUMIF(Trades!$T$3:$T$502,A184,Trades!$AC$3:$AC$502)</x:f>
        <x:v>0</x:v>
      </x:c>
      <x:c r="E184" s="11" t="n"/>
      <x:c r="F184" s="11" t="n"/>
      <x:c r="G184" s="13" t="n"/>
      <x:c r="H184" s="13" t="n"/>
      <x:c r="I184" s="11" t="n"/>
    </x:row>
    <x:row r="185">
      <x:c r="A185" s="11" t="n"/>
      <x:c r="B185" s="12" t="n">
        <x:f>SUMIF(Trades!$T$3:$T$502,A185,Trades!$V$3:$V$502)</x:f>
        <x:v>0</x:v>
      </x:c>
      <x:c r="C185" s="12" t="n">
        <x:f>SUMIF(Trades!$T$3:$T$502,A185,Trades!$AB$3:$AB$502)</x:f>
        <x:v>0</x:v>
      </x:c>
      <x:c r="D185" s="12" t="n">
        <x:f>SUMIF(Trades!$T$3:$T$502,A185,Trades!$AB$3:$AB$502)+SUMIF(Trades!$T$3:$T$502,A185,Trades!$AA$3:$AA$502)+SUMIF(Trades!$T$3:$T$502,A185,Trades!$AC$3:$AC$502)</x:f>
        <x:v>0</x:v>
      </x:c>
      <x:c r="E185" s="11" t="n"/>
      <x:c r="F185" s="11" t="n"/>
      <x:c r="G185" s="13" t="n"/>
      <x:c r="H185" s="13" t="n"/>
      <x:c r="I185" s="11" t="n"/>
    </x:row>
    <x:row r="186">
      <x:c r="A186" s="11" t="n"/>
      <x:c r="B186" s="12" t="n">
        <x:f>SUMIF(Trades!$T$3:$T$502,A186,Trades!$V$3:$V$502)</x:f>
        <x:v>0</x:v>
      </x:c>
      <x:c r="C186" s="12" t="n">
        <x:f>SUMIF(Trades!$T$3:$T$502,A186,Trades!$AB$3:$AB$502)</x:f>
        <x:v>0</x:v>
      </x:c>
      <x:c r="D186" s="12" t="n">
        <x:f>SUMIF(Trades!$T$3:$T$502,A186,Trades!$AB$3:$AB$502)+SUMIF(Trades!$T$3:$T$502,A186,Trades!$AA$3:$AA$502)+SUMIF(Trades!$T$3:$T$502,A186,Trades!$AC$3:$AC$502)</x:f>
        <x:v>0</x:v>
      </x:c>
      <x:c r="E186" s="11" t="n"/>
      <x:c r="F186" s="11" t="n"/>
      <x:c r="G186" s="13" t="n"/>
      <x:c r="H186" s="13" t="n"/>
      <x:c r="I186" s="11" t="n"/>
    </x:row>
    <x:row r="187">
      <x:c r="A187" s="11" t="n"/>
      <x:c r="B187" s="12" t="n">
        <x:f>SUMIF(Trades!$T$3:$T$502,A187,Trades!$V$3:$V$502)</x:f>
        <x:v>0</x:v>
      </x:c>
      <x:c r="C187" s="12" t="n">
        <x:f>SUMIF(Trades!$T$3:$T$502,A187,Trades!$AB$3:$AB$502)</x:f>
        <x:v>0</x:v>
      </x:c>
      <x:c r="D187" s="12" t="n">
        <x:f>SUMIF(Trades!$T$3:$T$502,A187,Trades!$AB$3:$AB$502)+SUMIF(Trades!$T$3:$T$502,A187,Trades!$AA$3:$AA$502)+SUMIF(Trades!$T$3:$T$502,A187,Trades!$AC$3:$AC$502)</x:f>
        <x:v>0</x:v>
      </x:c>
      <x:c r="E187" s="11" t="n"/>
      <x:c r="F187" s="11" t="n"/>
      <x:c r="G187" s="13" t="n"/>
      <x:c r="H187" s="13" t="n"/>
      <x:c r="I187" s="11" t="n"/>
    </x:row>
    <x:row r="188">
      <x:c r="A188" s="11" t="n"/>
      <x:c r="B188" s="12" t="n">
        <x:f>SUMIF(Trades!$T$3:$T$502,A188,Trades!$V$3:$V$502)</x:f>
        <x:v>0</x:v>
      </x:c>
      <x:c r="C188" s="12" t="n">
        <x:f>SUMIF(Trades!$T$3:$T$502,A188,Trades!$AB$3:$AB$502)</x:f>
        <x:v>0</x:v>
      </x:c>
      <x:c r="D188" s="12" t="n">
        <x:f>SUMIF(Trades!$T$3:$T$502,A188,Trades!$AB$3:$AB$502)+SUMIF(Trades!$T$3:$T$502,A188,Trades!$AA$3:$AA$502)+SUMIF(Trades!$T$3:$T$502,A188,Trades!$AC$3:$AC$502)</x:f>
        <x:v>0</x:v>
      </x:c>
      <x:c r="E188" s="11" t="n"/>
      <x:c r="F188" s="11" t="n"/>
      <x:c r="G188" s="13" t="n"/>
      <x:c r="H188" s="13" t="n"/>
      <x:c r="I188" s="11" t="n"/>
    </x:row>
    <x:row r="189">
      <x:c r="A189" s="11" t="n"/>
      <x:c r="B189" s="12" t="n">
        <x:f>SUMIF(Trades!$T$3:$T$502,A189,Trades!$V$3:$V$502)</x:f>
        <x:v>0</x:v>
      </x:c>
      <x:c r="C189" s="12" t="n">
        <x:f>SUMIF(Trades!$T$3:$T$502,A189,Trades!$AB$3:$AB$502)</x:f>
        <x:v>0</x:v>
      </x:c>
      <x:c r="D189" s="12" t="n">
        <x:f>SUMIF(Trades!$T$3:$T$502,A189,Trades!$AB$3:$AB$502)+SUMIF(Trades!$T$3:$T$502,A189,Trades!$AA$3:$AA$502)+SUMIF(Trades!$T$3:$T$502,A189,Trades!$AC$3:$AC$502)</x:f>
        <x:v>0</x:v>
      </x:c>
      <x:c r="E189" s="11" t="n"/>
      <x:c r="F189" s="11" t="n"/>
      <x:c r="G189" s="13" t="n"/>
      <x:c r="H189" s="13" t="n"/>
      <x:c r="I189" s="11" t="n"/>
    </x:row>
    <x:row r="190">
      <x:c r="A190" s="11" t="n"/>
      <x:c r="B190" s="12" t="n">
        <x:f>SUMIF(Trades!$T$3:$T$502,A190,Trades!$V$3:$V$502)</x:f>
        <x:v>0</x:v>
      </x:c>
      <x:c r="C190" s="12" t="n">
        <x:f>SUMIF(Trades!$T$3:$T$502,A190,Trades!$AB$3:$AB$502)</x:f>
        <x:v>0</x:v>
      </x:c>
      <x:c r="D190" s="12" t="n">
        <x:f>SUMIF(Trades!$T$3:$T$502,A190,Trades!$AB$3:$AB$502)+SUMIF(Trades!$T$3:$T$502,A190,Trades!$AA$3:$AA$502)+SUMIF(Trades!$T$3:$T$502,A190,Trades!$AC$3:$AC$502)</x:f>
        <x:v>0</x:v>
      </x:c>
      <x:c r="E190" s="11" t="n"/>
      <x:c r="F190" s="11" t="n"/>
      <x:c r="G190" s="13" t="n"/>
      <x:c r="H190" s="13" t="n"/>
      <x:c r="I190" s="11" t="n"/>
    </x:row>
    <x:row r="191">
      <x:c r="A191" s="11" t="n"/>
      <x:c r="B191" s="12" t="n">
        <x:f>SUMIF(Trades!$T$3:$T$502,A191,Trades!$V$3:$V$502)</x:f>
        <x:v>0</x:v>
      </x:c>
      <x:c r="C191" s="12" t="n">
        <x:f>SUMIF(Trades!$T$3:$T$502,A191,Trades!$AB$3:$AB$502)</x:f>
        <x:v>0</x:v>
      </x:c>
      <x:c r="D191" s="12" t="n">
        <x:f>SUMIF(Trades!$T$3:$T$502,A191,Trades!$AB$3:$AB$502)+SUMIF(Trades!$T$3:$T$502,A191,Trades!$AA$3:$AA$502)+SUMIF(Trades!$T$3:$T$502,A191,Trades!$AC$3:$AC$502)</x:f>
        <x:v>0</x:v>
      </x:c>
      <x:c r="E191" s="11" t="n"/>
      <x:c r="F191" s="11" t="n"/>
      <x:c r="G191" s="13" t="n"/>
      <x:c r="H191" s="13" t="n"/>
      <x:c r="I191" s="11" t="n"/>
    </x:row>
    <x:row r="192">
      <x:c r="A192" s="11" t="n"/>
      <x:c r="B192" s="12" t="n">
        <x:f>SUMIF(Trades!$T$3:$T$502,A192,Trades!$V$3:$V$502)</x:f>
        <x:v>0</x:v>
      </x:c>
      <x:c r="C192" s="12" t="n">
        <x:f>SUMIF(Trades!$T$3:$T$502,A192,Trades!$AB$3:$AB$502)</x:f>
        <x:v>0</x:v>
      </x:c>
      <x:c r="D192" s="12" t="n">
        <x:f>SUMIF(Trades!$T$3:$T$502,A192,Trades!$AB$3:$AB$502)+SUMIF(Trades!$T$3:$T$502,A192,Trades!$AA$3:$AA$502)+SUMIF(Trades!$T$3:$T$502,A192,Trades!$AC$3:$AC$502)</x:f>
        <x:v>0</x:v>
      </x:c>
      <x:c r="E192" s="11" t="n"/>
      <x:c r="F192" s="11" t="n"/>
      <x:c r="G192" s="13" t="n"/>
      <x:c r="H192" s="13" t="n"/>
      <x:c r="I192" s="11" t="n"/>
    </x:row>
    <x:row r="193">
      <x:c r="A193" s="11" t="n"/>
      <x:c r="B193" s="12" t="n">
        <x:f>SUMIF(Trades!$T$3:$T$502,A193,Trades!$V$3:$V$502)</x:f>
        <x:v>0</x:v>
      </x:c>
      <x:c r="C193" s="12" t="n">
        <x:f>SUMIF(Trades!$T$3:$T$502,A193,Trades!$AB$3:$AB$502)</x:f>
        <x:v>0</x:v>
      </x:c>
      <x:c r="D193" s="12" t="n">
        <x:f>SUMIF(Trades!$T$3:$T$502,A193,Trades!$AB$3:$AB$502)+SUMIF(Trades!$T$3:$T$502,A193,Trades!$AA$3:$AA$502)+SUMIF(Trades!$T$3:$T$502,A193,Trades!$AC$3:$AC$502)</x:f>
        <x:v>0</x:v>
      </x:c>
      <x:c r="E193" s="11" t="n"/>
      <x:c r="F193" s="11" t="n"/>
      <x:c r="G193" s="13" t="n"/>
      <x:c r="H193" s="13" t="n"/>
      <x:c r="I193" s="11" t="n"/>
    </x:row>
    <x:row r="194">
      <x:c r="A194" s="11" t="n"/>
      <x:c r="B194" s="12" t="n">
        <x:f>SUMIF(Trades!$T$3:$T$502,A194,Trades!$V$3:$V$502)</x:f>
        <x:v>0</x:v>
      </x:c>
      <x:c r="C194" s="12" t="n">
        <x:f>SUMIF(Trades!$T$3:$T$502,A194,Trades!$AB$3:$AB$502)</x:f>
        <x:v>0</x:v>
      </x:c>
      <x:c r="D194" s="12" t="n">
        <x:f>SUMIF(Trades!$T$3:$T$502,A194,Trades!$AB$3:$AB$502)+SUMIF(Trades!$T$3:$T$502,A194,Trades!$AA$3:$AA$502)+SUMIF(Trades!$T$3:$T$502,A194,Trades!$AC$3:$AC$502)</x:f>
        <x:v>0</x:v>
      </x:c>
      <x:c r="E194" s="11" t="n"/>
      <x:c r="F194" s="11" t="n"/>
      <x:c r="G194" s="13" t="n"/>
      <x:c r="H194" s="13" t="n"/>
      <x:c r="I194" s="11" t="n"/>
    </x:row>
    <x:row r="195">
      <x:c r="A195" s="11" t="n"/>
      <x:c r="B195" s="12" t="n">
        <x:f>SUMIF(Trades!$T$3:$T$502,A195,Trades!$V$3:$V$502)</x:f>
        <x:v>0</x:v>
      </x:c>
      <x:c r="C195" s="12" t="n">
        <x:f>SUMIF(Trades!$T$3:$T$502,A195,Trades!$AB$3:$AB$502)</x:f>
        <x:v>0</x:v>
      </x:c>
      <x:c r="D195" s="12" t="n">
        <x:f>SUMIF(Trades!$T$3:$T$502,A195,Trades!$AB$3:$AB$502)+SUMIF(Trades!$T$3:$T$502,A195,Trades!$AA$3:$AA$502)+SUMIF(Trades!$T$3:$T$502,A195,Trades!$AC$3:$AC$502)</x:f>
        <x:v>0</x:v>
      </x:c>
      <x:c r="E195" s="11" t="n"/>
      <x:c r="F195" s="11" t="n"/>
      <x:c r="G195" s="13" t="n"/>
      <x:c r="H195" s="13" t="n"/>
      <x:c r="I195" s="11" t="n"/>
    </x:row>
    <x:row r="196">
      <x:c r="A196" s="11" t="n"/>
      <x:c r="B196" s="12" t="n">
        <x:f>SUMIF(Trades!$T$3:$T$502,A196,Trades!$V$3:$V$502)</x:f>
        <x:v>0</x:v>
      </x:c>
      <x:c r="C196" s="12" t="n">
        <x:f>SUMIF(Trades!$T$3:$T$502,A196,Trades!$AB$3:$AB$502)</x:f>
        <x:v>0</x:v>
      </x:c>
      <x:c r="D196" s="12" t="n">
        <x:f>SUMIF(Trades!$T$3:$T$502,A196,Trades!$AB$3:$AB$502)+SUMIF(Trades!$T$3:$T$502,A196,Trades!$AA$3:$AA$502)+SUMIF(Trades!$T$3:$T$502,A196,Trades!$AC$3:$AC$502)</x:f>
        <x:v>0</x:v>
      </x:c>
      <x:c r="E196" s="11" t="n"/>
      <x:c r="F196" s="11" t="n"/>
      <x:c r="G196" s="13" t="n"/>
      <x:c r="H196" s="13" t="n"/>
      <x:c r="I196" s="11" t="n"/>
    </x:row>
    <x:row r="197">
      <x:c r="A197" s="11" t="n"/>
      <x:c r="B197" s="12" t="n">
        <x:f>SUMIF(Trades!$T$3:$T$502,A197,Trades!$V$3:$V$502)</x:f>
        <x:v>0</x:v>
      </x:c>
      <x:c r="C197" s="12" t="n">
        <x:f>SUMIF(Trades!$T$3:$T$502,A197,Trades!$AB$3:$AB$502)</x:f>
        <x:v>0</x:v>
      </x:c>
      <x:c r="D197" s="12" t="n">
        <x:f>SUMIF(Trades!$T$3:$T$502,A197,Trades!$AB$3:$AB$502)+SUMIF(Trades!$T$3:$T$502,A197,Trades!$AA$3:$AA$502)+SUMIF(Trades!$T$3:$T$502,A197,Trades!$AC$3:$AC$502)</x:f>
        <x:v>0</x:v>
      </x:c>
      <x:c r="E197" s="11" t="n"/>
      <x:c r="F197" s="11" t="n"/>
      <x:c r="G197" s="13" t="n"/>
      <x:c r="H197" s="13" t="n"/>
      <x:c r="I197" s="11" t="n"/>
    </x:row>
    <x:row r="198">
      <x:c r="A198" s="11" t="n"/>
      <x:c r="B198" s="12" t="n">
        <x:f>SUMIF(Trades!$T$3:$T$502,A198,Trades!$V$3:$V$502)</x:f>
        <x:v>0</x:v>
      </x:c>
      <x:c r="C198" s="12" t="n">
        <x:f>SUMIF(Trades!$T$3:$T$502,A198,Trades!$AB$3:$AB$502)</x:f>
        <x:v>0</x:v>
      </x:c>
      <x:c r="D198" s="12" t="n">
        <x:f>SUMIF(Trades!$T$3:$T$502,A198,Trades!$AB$3:$AB$502)+SUMIF(Trades!$T$3:$T$502,A198,Trades!$AA$3:$AA$502)+SUMIF(Trades!$T$3:$T$502,A198,Trades!$AC$3:$AC$502)</x:f>
        <x:v>0</x:v>
      </x:c>
      <x:c r="E198" s="11" t="n"/>
      <x:c r="F198" s="11" t="n"/>
      <x:c r="G198" s="13" t="n"/>
      <x:c r="H198" s="13" t="n"/>
      <x:c r="I198" s="11" t="n"/>
    </x:row>
    <x:row r="199">
      <x:c r="A199" s="11" t="n"/>
      <x:c r="B199" s="12" t="n">
        <x:f>SUMIF(Trades!$T$3:$T$502,A199,Trades!$V$3:$V$502)</x:f>
        <x:v>0</x:v>
      </x:c>
      <x:c r="C199" s="12" t="n">
        <x:f>SUMIF(Trades!$T$3:$T$502,A199,Trades!$AB$3:$AB$502)</x:f>
        <x:v>0</x:v>
      </x:c>
      <x:c r="D199" s="12" t="n">
        <x:f>SUMIF(Trades!$T$3:$T$502,A199,Trades!$AB$3:$AB$502)+SUMIF(Trades!$T$3:$T$502,A199,Trades!$AA$3:$AA$502)+SUMIF(Trades!$T$3:$T$502,A199,Trades!$AC$3:$AC$502)</x:f>
        <x:v>0</x:v>
      </x:c>
      <x:c r="E199" s="11" t="n"/>
      <x:c r="F199" s="11" t="n"/>
      <x:c r="G199" s="13" t="n"/>
      <x:c r="H199" s="13" t="n"/>
      <x:c r="I199" s="11" t="n"/>
    </x:row>
    <x:row r="200">
      <x:c r="A200" s="11" t="n"/>
      <x:c r="B200" s="12" t="n">
        <x:f>SUMIF(Trades!$T$3:$T$502,A200,Trades!$V$3:$V$502)</x:f>
        <x:v>0</x:v>
      </x:c>
      <x:c r="C200" s="12" t="n">
        <x:f>SUMIF(Trades!$T$3:$T$502,A200,Trades!$AB$3:$AB$502)</x:f>
        <x:v>0</x:v>
      </x:c>
      <x:c r="D200" s="12" t="n">
        <x:f>SUMIF(Trades!$T$3:$T$502,A200,Trades!$AB$3:$AB$502)+SUMIF(Trades!$T$3:$T$502,A200,Trades!$AA$3:$AA$502)+SUMIF(Trades!$T$3:$T$502,A200,Trades!$AC$3:$AC$502)</x:f>
        <x:v>0</x:v>
      </x:c>
      <x:c r="E200" s="11" t="n"/>
      <x:c r="F200" s="11" t="n"/>
      <x:c r="G200" s="13" t="n"/>
      <x:c r="H200" s="13" t="n"/>
      <x:c r="I200" s="11" t="n"/>
    </x:row>
    <x:row r="201">
      <x:c r="A201" s="11" t="n"/>
      <x:c r="B201" s="12" t="n">
        <x:f>SUMIF(Trades!$T$3:$T$502,A201,Trades!$V$3:$V$502)</x:f>
        <x:v>0</x:v>
      </x:c>
      <x:c r="C201" s="12" t="n">
        <x:f>SUMIF(Trades!$T$3:$T$502,A201,Trades!$AB$3:$AB$502)</x:f>
        <x:v>0</x:v>
      </x:c>
      <x:c r="D201" s="12" t="n">
        <x:f>SUMIF(Trades!$T$3:$T$502,A201,Trades!$AB$3:$AB$502)+SUMIF(Trades!$T$3:$T$502,A201,Trades!$AA$3:$AA$502)+SUMIF(Trades!$T$3:$T$502,A201,Trades!$AC$3:$AC$502)</x:f>
        <x:v>0</x:v>
      </x:c>
      <x:c r="E201" s="11" t="n"/>
      <x:c r="F201" s="11" t="n"/>
      <x:c r="G201" s="13" t="n"/>
      <x:c r="H201" s="13" t="n"/>
      <x:c r="I201" s="11" t="n"/>
    </x:row>
    <x:row r="202">
      <x:c r="A202" s="11" t="n"/>
      <x:c r="B202" s="12" t="n">
        <x:f>SUMIF(Trades!$T$3:$T$502,A202,Trades!$V$3:$V$502)</x:f>
        <x:v>0</x:v>
      </x:c>
      <x:c r="C202" s="12" t="n">
        <x:f>SUMIF(Trades!$T$3:$T$502,A202,Trades!$AB$3:$AB$502)</x:f>
        <x:v>0</x:v>
      </x:c>
      <x:c r="D202" s="12" t="n">
        <x:f>SUMIF(Trades!$T$3:$T$502,A202,Trades!$AB$3:$AB$502)+SUMIF(Trades!$T$3:$T$502,A202,Trades!$AA$3:$AA$502)+SUMIF(Trades!$T$3:$T$502,A202,Trades!$AC$3:$AC$502)</x:f>
        <x:v>0</x:v>
      </x:c>
      <x:c r="E202" s="11" t="n"/>
      <x:c r="F202" s="11" t="n"/>
      <x:c r="G202" s="13" t="n"/>
      <x:c r="H202" s="13" t="n"/>
      <x:c r="I202" s="11" t="n"/>
    </x:row>
    <x:row r="203">
      <x:c r="A203" s="11" t="n"/>
      <x:c r="B203" s="12" t="n">
        <x:f>SUMIF(Trades!$T$3:$T$502,A203,Trades!$V$3:$V$502)</x:f>
        <x:v>0</x:v>
      </x:c>
      <x:c r="C203" s="12" t="n">
        <x:f>SUMIF(Trades!$T$3:$T$502,A203,Trades!$AB$3:$AB$502)</x:f>
        <x:v>0</x:v>
      </x:c>
      <x:c r="D203" s="12" t="n">
        <x:f>SUMIF(Trades!$T$3:$T$502,A203,Trades!$AB$3:$AB$502)+SUMIF(Trades!$T$3:$T$502,A203,Trades!$AA$3:$AA$502)+SUMIF(Trades!$T$3:$T$502,A203,Trades!$AC$3:$AC$502)</x:f>
        <x:v>0</x:v>
      </x:c>
      <x:c r="E203" s="11" t="n"/>
      <x:c r="F203" s="11" t="n"/>
      <x:c r="G203" s="13" t="n"/>
      <x:c r="H203" s="13" t="n"/>
      <x:c r="I203" s="11" t="n"/>
    </x:row>
    <x:row r="204">
      <x:c r="A204" s="11" t="n"/>
      <x:c r="B204" s="12" t="n">
        <x:f>SUMIF(Trades!$T$3:$T$502,A204,Trades!$V$3:$V$502)</x:f>
        <x:v>0</x:v>
      </x:c>
      <x:c r="C204" s="12" t="n">
        <x:f>SUMIF(Trades!$T$3:$T$502,A204,Trades!$AB$3:$AB$502)</x:f>
        <x:v>0</x:v>
      </x:c>
      <x:c r="D204" s="12" t="n">
        <x:f>SUMIF(Trades!$T$3:$T$502,A204,Trades!$AB$3:$AB$502)+SUMIF(Trades!$T$3:$T$502,A204,Trades!$AA$3:$AA$502)+SUMIF(Trades!$T$3:$T$502,A204,Trades!$AC$3:$AC$502)</x:f>
        <x:v>0</x:v>
      </x:c>
      <x:c r="E204" s="11" t="n"/>
      <x:c r="F204" s="11" t="n"/>
      <x:c r="G204" s="13" t="n"/>
      <x:c r="H204" s="13" t="n"/>
      <x:c r="I204" s="11" t="n"/>
    </x:row>
    <x:row r="205">
      <x:c r="A205" s="11" t="n"/>
      <x:c r="B205" s="12" t="n">
        <x:f>SUMIF(Trades!$T$3:$T$502,A205,Trades!$V$3:$V$502)</x:f>
        <x:v>0</x:v>
      </x:c>
      <x:c r="C205" s="12" t="n">
        <x:f>SUMIF(Trades!$T$3:$T$502,A205,Trades!$AB$3:$AB$502)</x:f>
        <x:v>0</x:v>
      </x:c>
      <x:c r="D205" s="12" t="n">
        <x:f>SUMIF(Trades!$T$3:$T$502,A205,Trades!$AB$3:$AB$502)+SUMIF(Trades!$T$3:$T$502,A205,Trades!$AA$3:$AA$502)+SUMIF(Trades!$T$3:$T$502,A205,Trades!$AC$3:$AC$502)</x:f>
        <x:v>0</x:v>
      </x:c>
      <x:c r="E205" s="11" t="n"/>
      <x:c r="F205" s="11" t="n"/>
      <x:c r="G205" s="13" t="n"/>
      <x:c r="H205" s="13" t="n"/>
      <x:c r="I205" s="11" t="n"/>
    </x:row>
    <x:row r="206">
      <x:c r="A206" s="11" t="n"/>
      <x:c r="B206" s="12" t="n">
        <x:f>SUMIF(Trades!$T$3:$T$502,A206,Trades!$V$3:$V$502)</x:f>
        <x:v>0</x:v>
      </x:c>
      <x:c r="C206" s="12" t="n">
        <x:f>SUMIF(Trades!$T$3:$T$502,A206,Trades!$AB$3:$AB$502)</x:f>
        <x:v>0</x:v>
      </x:c>
      <x:c r="D206" s="12" t="n">
        <x:f>SUMIF(Trades!$T$3:$T$502,A206,Trades!$AB$3:$AB$502)+SUMIF(Trades!$T$3:$T$502,A206,Trades!$AA$3:$AA$502)+SUMIF(Trades!$T$3:$T$502,A206,Trades!$AC$3:$AC$502)</x:f>
        <x:v>0</x:v>
      </x:c>
      <x:c r="E206" s="11" t="n"/>
      <x:c r="F206" s="11" t="n"/>
      <x:c r="G206" s="13" t="n"/>
      <x:c r="H206" s="13" t="n"/>
      <x:c r="I206" s="11" t="n"/>
    </x:row>
    <x:row r="207">
      <x:c r="A207" s="11" t="n"/>
      <x:c r="B207" s="12" t="n">
        <x:f>SUMIF(Trades!$T$3:$T$502,A207,Trades!$V$3:$V$502)</x:f>
        <x:v>0</x:v>
      </x:c>
      <x:c r="C207" s="12" t="n">
        <x:f>SUMIF(Trades!$T$3:$T$502,A207,Trades!$AB$3:$AB$502)</x:f>
        <x:v>0</x:v>
      </x:c>
      <x:c r="D207" s="12" t="n">
        <x:f>SUMIF(Trades!$T$3:$T$502,A207,Trades!$AB$3:$AB$502)+SUMIF(Trades!$T$3:$T$502,A207,Trades!$AA$3:$AA$502)+SUMIF(Trades!$T$3:$T$502,A207,Trades!$AC$3:$AC$502)</x:f>
        <x:v>0</x:v>
      </x:c>
      <x:c r="E207" s="11" t="n"/>
      <x:c r="F207" s="11" t="n"/>
      <x:c r="G207" s="13" t="n"/>
      <x:c r="H207" s="13" t="n"/>
      <x:c r="I207" s="11" t="n"/>
    </x:row>
    <x:row r="208">
      <x:c r="A208" s="11" t="n"/>
      <x:c r="B208" s="12" t="n">
        <x:f>SUMIF(Trades!$T$3:$T$502,A208,Trades!$V$3:$V$502)</x:f>
        <x:v>0</x:v>
      </x:c>
      <x:c r="C208" s="12" t="n">
        <x:f>SUMIF(Trades!$T$3:$T$502,A208,Trades!$AB$3:$AB$502)</x:f>
        <x:v>0</x:v>
      </x:c>
      <x:c r="D208" s="12" t="n">
        <x:f>SUMIF(Trades!$T$3:$T$502,A208,Trades!$AB$3:$AB$502)+SUMIF(Trades!$T$3:$T$502,A208,Trades!$AA$3:$AA$502)+SUMIF(Trades!$T$3:$T$502,A208,Trades!$AC$3:$AC$502)</x:f>
        <x:v>0</x:v>
      </x:c>
      <x:c r="E208" s="11" t="n"/>
      <x:c r="F208" s="11" t="n"/>
      <x:c r="G208" s="13" t="n"/>
      <x:c r="H208" s="13" t="n"/>
      <x:c r="I208" s="11" t="n"/>
    </x:row>
    <x:row r="209">
      <x:c r="A209" s="11" t="n"/>
      <x:c r="B209" s="12" t="n">
        <x:f>SUMIF(Trades!$T$3:$T$502,A209,Trades!$V$3:$V$502)</x:f>
        <x:v>0</x:v>
      </x:c>
      <x:c r="C209" s="12" t="n">
        <x:f>SUMIF(Trades!$T$3:$T$502,A209,Trades!$AB$3:$AB$502)</x:f>
        <x:v>0</x:v>
      </x:c>
      <x:c r="D209" s="12" t="n">
        <x:f>SUMIF(Trades!$T$3:$T$502,A209,Trades!$AB$3:$AB$502)+SUMIF(Trades!$T$3:$T$502,A209,Trades!$AA$3:$AA$502)+SUMIF(Trades!$T$3:$T$502,A209,Trades!$AC$3:$AC$502)</x:f>
        <x:v>0</x:v>
      </x:c>
      <x:c r="E209" s="11" t="n"/>
      <x:c r="F209" s="11" t="n"/>
      <x:c r="G209" s="13" t="n"/>
      <x:c r="H209" s="13" t="n"/>
      <x:c r="I209" s="11" t="n"/>
    </x:row>
    <x:row r="210">
      <x:c r="A210" s="11" t="n"/>
      <x:c r="B210" s="12" t="n">
        <x:f>SUMIF(Trades!$T$3:$T$502,A210,Trades!$V$3:$V$502)</x:f>
        <x:v>0</x:v>
      </x:c>
      <x:c r="C210" s="12" t="n">
        <x:f>SUMIF(Trades!$T$3:$T$502,A210,Trades!$AB$3:$AB$502)</x:f>
        <x:v>0</x:v>
      </x:c>
      <x:c r="D210" s="12" t="n">
        <x:f>SUMIF(Trades!$T$3:$T$502,A210,Trades!$AB$3:$AB$502)+SUMIF(Trades!$T$3:$T$502,A210,Trades!$AA$3:$AA$502)+SUMIF(Trades!$T$3:$T$502,A210,Trades!$AC$3:$AC$502)</x:f>
        <x:v>0</x:v>
      </x:c>
      <x:c r="E210" s="11" t="n"/>
      <x:c r="F210" s="11" t="n"/>
      <x:c r="G210" s="13" t="n"/>
      <x:c r="H210" s="13" t="n"/>
      <x:c r="I210" s="11" t="n"/>
    </x:row>
    <x:row r="211">
      <x:c r="A211" s="11" t="n"/>
      <x:c r="B211" s="12" t="n">
        <x:f>SUMIF(Trades!$T$3:$T$502,A211,Trades!$V$3:$V$502)</x:f>
        <x:v>0</x:v>
      </x:c>
      <x:c r="C211" s="12" t="n">
        <x:f>SUMIF(Trades!$T$3:$T$502,A211,Trades!$AB$3:$AB$502)</x:f>
        <x:v>0</x:v>
      </x:c>
      <x:c r="D211" s="12" t="n">
        <x:f>SUMIF(Trades!$T$3:$T$502,A211,Trades!$AB$3:$AB$502)+SUMIF(Trades!$T$3:$T$502,A211,Trades!$AA$3:$AA$502)+SUMIF(Trades!$T$3:$T$502,A211,Trades!$AC$3:$AC$502)</x:f>
        <x:v>0</x:v>
      </x:c>
      <x:c r="E211" s="11" t="n"/>
      <x:c r="F211" s="11" t="n"/>
      <x:c r="G211" s="13" t="n"/>
      <x:c r="H211" s="13" t="n"/>
      <x:c r="I211" s="11" t="n"/>
    </x:row>
    <x:row r="212">
      <x:c r="A212" s="11" t="n"/>
      <x:c r="B212" s="12" t="n">
        <x:f>SUMIF(Trades!$T$3:$T$502,A212,Trades!$V$3:$V$502)</x:f>
        <x:v>0</x:v>
      </x:c>
      <x:c r="C212" s="12" t="n">
        <x:f>SUMIF(Trades!$T$3:$T$502,A212,Trades!$AB$3:$AB$502)</x:f>
        <x:v>0</x:v>
      </x:c>
      <x:c r="D212" s="12" t="n">
        <x:f>SUMIF(Trades!$T$3:$T$502,A212,Trades!$AB$3:$AB$502)+SUMIF(Trades!$T$3:$T$502,A212,Trades!$AA$3:$AA$502)+SUMIF(Trades!$T$3:$T$502,A212,Trades!$AC$3:$AC$502)</x:f>
        <x:v>0</x:v>
      </x:c>
      <x:c r="E212" s="11" t="n"/>
      <x:c r="F212" s="11" t="n"/>
      <x:c r="G212" s="13" t="n"/>
      <x:c r="H212" s="13" t="n"/>
      <x:c r="I212" s="11" t="n"/>
    </x:row>
    <x:row r="213">
      <x:c r="A213" s="11" t="n"/>
      <x:c r="B213" s="12" t="n">
        <x:f>SUMIF(Trades!$T$3:$T$502,A213,Trades!$V$3:$V$502)</x:f>
        <x:v>0</x:v>
      </x:c>
      <x:c r="C213" s="12" t="n">
        <x:f>SUMIF(Trades!$T$3:$T$502,A213,Trades!$AB$3:$AB$502)</x:f>
        <x:v>0</x:v>
      </x:c>
      <x:c r="D213" s="12" t="n">
        <x:f>SUMIF(Trades!$T$3:$T$502,A213,Trades!$AB$3:$AB$502)+SUMIF(Trades!$T$3:$T$502,A213,Trades!$AA$3:$AA$502)+SUMIF(Trades!$T$3:$T$502,A213,Trades!$AC$3:$AC$502)</x:f>
        <x:v>0</x:v>
      </x:c>
      <x:c r="E213" s="11" t="n"/>
      <x:c r="F213" s="11" t="n"/>
      <x:c r="G213" s="13" t="n"/>
      <x:c r="H213" s="13" t="n"/>
      <x:c r="I213" s="11" t="n"/>
    </x:row>
    <x:row r="214">
      <x:c r="A214" s="11" t="n"/>
      <x:c r="B214" s="12" t="n">
        <x:f>SUMIF(Trades!$T$3:$T$502,A214,Trades!$V$3:$V$502)</x:f>
        <x:v>0</x:v>
      </x:c>
      <x:c r="C214" s="12" t="n">
        <x:f>SUMIF(Trades!$T$3:$T$502,A214,Trades!$AB$3:$AB$502)</x:f>
        <x:v>0</x:v>
      </x:c>
      <x:c r="D214" s="12" t="n">
        <x:f>SUMIF(Trades!$T$3:$T$502,A214,Trades!$AB$3:$AB$502)+SUMIF(Trades!$T$3:$T$502,A214,Trades!$AA$3:$AA$502)+SUMIF(Trades!$T$3:$T$502,A214,Trades!$AC$3:$AC$502)</x:f>
        <x:v>0</x:v>
      </x:c>
      <x:c r="E214" s="11" t="n"/>
      <x:c r="F214" s="11" t="n"/>
      <x:c r="G214" s="13" t="n"/>
      <x:c r="H214" s="13" t="n"/>
      <x:c r="I214" s="11" t="n"/>
    </x:row>
    <x:row r="215">
      <x:c r="A215" s="11" t="n"/>
      <x:c r="B215" s="12" t="n">
        <x:f>SUMIF(Trades!$T$3:$T$502,A215,Trades!$V$3:$V$502)</x:f>
        <x:v>0</x:v>
      </x:c>
      <x:c r="C215" s="12" t="n">
        <x:f>SUMIF(Trades!$T$3:$T$502,A215,Trades!$AB$3:$AB$502)</x:f>
        <x:v>0</x:v>
      </x:c>
      <x:c r="D215" s="12" t="n">
        <x:f>SUMIF(Trades!$T$3:$T$502,A215,Trades!$AB$3:$AB$502)+SUMIF(Trades!$T$3:$T$502,A215,Trades!$AA$3:$AA$502)+SUMIF(Trades!$T$3:$T$502,A215,Trades!$AC$3:$AC$502)</x:f>
        <x:v>0</x:v>
      </x:c>
      <x:c r="E215" s="11" t="n"/>
      <x:c r="F215" s="11" t="n"/>
      <x:c r="G215" s="13" t="n"/>
      <x:c r="H215" s="13" t="n"/>
      <x:c r="I215" s="11" t="n"/>
    </x:row>
    <x:row r="216">
      <x:c r="A216" s="11" t="n"/>
      <x:c r="B216" s="12" t="n">
        <x:f>SUMIF(Trades!$T$3:$T$502,A216,Trades!$V$3:$V$502)</x:f>
        <x:v>0</x:v>
      </x:c>
      <x:c r="C216" s="12" t="n">
        <x:f>SUMIF(Trades!$T$3:$T$502,A216,Trades!$AB$3:$AB$502)</x:f>
        <x:v>0</x:v>
      </x:c>
      <x:c r="D216" s="12" t="n">
        <x:f>SUMIF(Trades!$T$3:$T$502,A216,Trades!$AB$3:$AB$502)+SUMIF(Trades!$T$3:$T$502,A216,Trades!$AA$3:$AA$502)+SUMIF(Trades!$T$3:$T$502,A216,Trades!$AC$3:$AC$502)</x:f>
        <x:v>0</x:v>
      </x:c>
      <x:c r="E216" s="11" t="n"/>
      <x:c r="F216" s="11" t="n"/>
      <x:c r="G216" s="13" t="n"/>
      <x:c r="H216" s="13" t="n"/>
      <x:c r="I216" s="11" t="n"/>
    </x:row>
    <x:row r="217">
      <x:c r="A217" s="11" t="n"/>
      <x:c r="B217" s="12" t="n">
        <x:f>SUMIF(Trades!$T$3:$T$502,A217,Trades!$V$3:$V$502)</x:f>
        <x:v>0</x:v>
      </x:c>
      <x:c r="C217" s="12" t="n">
        <x:f>SUMIF(Trades!$T$3:$T$502,A217,Trades!$AB$3:$AB$502)</x:f>
        <x:v>0</x:v>
      </x:c>
      <x:c r="D217" s="12" t="n">
        <x:f>SUMIF(Trades!$T$3:$T$502,A217,Trades!$AB$3:$AB$502)+SUMIF(Trades!$T$3:$T$502,A217,Trades!$AA$3:$AA$502)+SUMIF(Trades!$T$3:$T$502,A217,Trades!$AC$3:$AC$502)</x:f>
        <x:v>0</x:v>
      </x:c>
      <x:c r="E217" s="11" t="n"/>
      <x:c r="F217" s="11" t="n"/>
      <x:c r="G217" s="13" t="n"/>
      <x:c r="H217" s="13" t="n"/>
      <x:c r="I217" s="11" t="n"/>
    </x:row>
    <x:row r="218">
      <x:c r="A218" s="11" t="n"/>
      <x:c r="B218" s="12" t="n">
        <x:f>SUMIF(Trades!$T$3:$T$502,A218,Trades!$V$3:$V$502)</x:f>
        <x:v>0</x:v>
      </x:c>
      <x:c r="C218" s="12" t="n">
        <x:f>SUMIF(Trades!$T$3:$T$502,A218,Trades!$AB$3:$AB$502)</x:f>
        <x:v>0</x:v>
      </x:c>
      <x:c r="D218" s="12" t="n">
        <x:f>SUMIF(Trades!$T$3:$T$502,A218,Trades!$AB$3:$AB$502)+SUMIF(Trades!$T$3:$T$502,A218,Trades!$AA$3:$AA$502)+SUMIF(Trades!$T$3:$T$502,A218,Trades!$AC$3:$AC$502)</x:f>
        <x:v>0</x:v>
      </x:c>
      <x:c r="E218" s="11" t="n"/>
      <x:c r="F218" s="11" t="n"/>
      <x:c r="G218" s="13" t="n"/>
      <x:c r="H218" s="13" t="n"/>
      <x:c r="I218" s="11" t="n"/>
    </x:row>
    <x:row r="219">
      <x:c r="A219" s="11" t="n"/>
      <x:c r="B219" s="12" t="n">
        <x:f>SUMIF(Trades!$T$3:$T$502,A219,Trades!$V$3:$V$502)</x:f>
        <x:v>0</x:v>
      </x:c>
      <x:c r="C219" s="12" t="n">
        <x:f>SUMIF(Trades!$T$3:$T$502,A219,Trades!$AB$3:$AB$502)</x:f>
        <x:v>0</x:v>
      </x:c>
      <x:c r="D219" s="12" t="n">
        <x:f>SUMIF(Trades!$T$3:$T$502,A219,Trades!$AB$3:$AB$502)+SUMIF(Trades!$T$3:$T$502,A219,Trades!$AA$3:$AA$502)+SUMIF(Trades!$T$3:$T$502,A219,Trades!$AC$3:$AC$502)</x:f>
        <x:v>0</x:v>
      </x:c>
      <x:c r="E219" s="11" t="n"/>
      <x:c r="F219" s="11" t="n"/>
      <x:c r="G219" s="13" t="n"/>
      <x:c r="H219" s="13" t="n"/>
      <x:c r="I219" s="11" t="n"/>
    </x:row>
    <x:row r="220">
      <x:c r="A220" s="11" t="n"/>
      <x:c r="B220" s="12" t="n">
        <x:f>SUMIF(Trades!$T$3:$T$502,A220,Trades!$V$3:$V$502)</x:f>
        <x:v>0</x:v>
      </x:c>
      <x:c r="C220" s="12" t="n">
        <x:f>SUMIF(Trades!$T$3:$T$502,A220,Trades!$AB$3:$AB$502)</x:f>
        <x:v>0</x:v>
      </x:c>
      <x:c r="D220" s="12" t="n">
        <x:f>SUMIF(Trades!$T$3:$T$502,A220,Trades!$AB$3:$AB$502)+SUMIF(Trades!$T$3:$T$502,A220,Trades!$AA$3:$AA$502)+SUMIF(Trades!$T$3:$T$502,A220,Trades!$AC$3:$AC$502)</x:f>
        <x:v>0</x:v>
      </x:c>
      <x:c r="E220" s="11" t="n"/>
      <x:c r="F220" s="11" t="n"/>
      <x:c r="G220" s="13" t="n"/>
      <x:c r="H220" s="13" t="n"/>
      <x:c r="I220" s="11" t="n"/>
    </x:row>
    <x:row r="221">
      <x:c r="A221" s="11" t="n"/>
      <x:c r="B221" s="12" t="n">
        <x:f>SUMIF(Trades!$T$3:$T$502,A221,Trades!$V$3:$V$502)</x:f>
        <x:v>0</x:v>
      </x:c>
      <x:c r="C221" s="12" t="n">
        <x:f>SUMIF(Trades!$T$3:$T$502,A221,Trades!$AB$3:$AB$502)</x:f>
        <x:v>0</x:v>
      </x:c>
      <x:c r="D221" s="12" t="n">
        <x:f>SUMIF(Trades!$T$3:$T$502,A221,Trades!$AB$3:$AB$502)+SUMIF(Trades!$T$3:$T$502,A221,Trades!$AA$3:$AA$502)+SUMIF(Trades!$T$3:$T$502,A221,Trades!$AC$3:$AC$502)</x:f>
        <x:v>0</x:v>
      </x:c>
      <x:c r="E221" s="11" t="n"/>
      <x:c r="F221" s="11" t="n"/>
      <x:c r="G221" s="13" t="n"/>
      <x:c r="H221" s="13" t="n"/>
      <x:c r="I221" s="11" t="n"/>
    </x:row>
    <x:row r="222">
      <x:c r="A222" s="11" t="n"/>
      <x:c r="B222" s="12" t="n">
        <x:f>SUMIF(Trades!$T$3:$T$502,A222,Trades!$V$3:$V$502)</x:f>
        <x:v>0</x:v>
      </x:c>
      <x:c r="C222" s="12" t="n">
        <x:f>SUMIF(Trades!$T$3:$T$502,A222,Trades!$AB$3:$AB$502)</x:f>
        <x:v>0</x:v>
      </x:c>
      <x:c r="D222" s="12" t="n">
        <x:f>SUMIF(Trades!$T$3:$T$502,A222,Trades!$AB$3:$AB$502)+SUMIF(Trades!$T$3:$T$502,A222,Trades!$AA$3:$AA$502)+SUMIF(Trades!$T$3:$T$502,A222,Trades!$AC$3:$AC$502)</x:f>
        <x:v>0</x:v>
      </x:c>
      <x:c r="E222" s="11" t="n"/>
      <x:c r="F222" s="11" t="n"/>
      <x:c r="G222" s="13" t="n"/>
      <x:c r="H222" s="13" t="n"/>
      <x:c r="I222" s="11" t="n"/>
    </x:row>
    <x:row r="223">
      <x:c r="A223" s="11" t="n"/>
      <x:c r="B223" s="12" t="n">
        <x:f>SUMIF(Trades!$T$3:$T$502,A223,Trades!$V$3:$V$502)</x:f>
        <x:v>0</x:v>
      </x:c>
      <x:c r="C223" s="12" t="n">
        <x:f>SUMIF(Trades!$T$3:$T$502,A223,Trades!$AB$3:$AB$502)</x:f>
        <x:v>0</x:v>
      </x:c>
      <x:c r="D223" s="12" t="n">
        <x:f>SUMIF(Trades!$T$3:$T$502,A223,Trades!$AB$3:$AB$502)+SUMIF(Trades!$T$3:$T$502,A223,Trades!$AA$3:$AA$502)+SUMIF(Trades!$T$3:$T$502,A223,Trades!$AC$3:$AC$502)</x:f>
        <x:v>0</x:v>
      </x:c>
      <x:c r="E223" s="11" t="n"/>
      <x:c r="F223" s="11" t="n"/>
      <x:c r="G223" s="13" t="n"/>
      <x:c r="H223" s="13" t="n"/>
      <x:c r="I223" s="11" t="n"/>
    </x:row>
    <x:row r="224">
      <x:c r="A224" s="11" t="n"/>
      <x:c r="B224" s="12" t="n">
        <x:f>SUMIF(Trades!$T$3:$T$502,A224,Trades!$V$3:$V$502)</x:f>
        <x:v>0</x:v>
      </x:c>
      <x:c r="C224" s="12" t="n">
        <x:f>SUMIF(Trades!$T$3:$T$502,A224,Trades!$AB$3:$AB$502)</x:f>
        <x:v>0</x:v>
      </x:c>
      <x:c r="D224" s="12" t="n">
        <x:f>SUMIF(Trades!$T$3:$T$502,A224,Trades!$AB$3:$AB$502)+SUMIF(Trades!$T$3:$T$502,A224,Trades!$AA$3:$AA$502)+SUMIF(Trades!$T$3:$T$502,A224,Trades!$AC$3:$AC$502)</x:f>
        <x:v>0</x:v>
      </x:c>
      <x:c r="E224" s="11" t="n"/>
      <x:c r="F224" s="11" t="n"/>
      <x:c r="G224" s="13" t="n"/>
      <x:c r="H224" s="13" t="n"/>
      <x:c r="I224" s="11" t="n"/>
    </x:row>
    <x:row r="225">
      <x:c r="A225" s="11" t="n"/>
      <x:c r="B225" s="12" t="n">
        <x:f>SUMIF(Trades!$T$3:$T$502,A225,Trades!$V$3:$V$502)</x:f>
        <x:v>0</x:v>
      </x:c>
      <x:c r="C225" s="12" t="n">
        <x:f>SUMIF(Trades!$T$3:$T$502,A225,Trades!$AB$3:$AB$502)</x:f>
        <x:v>0</x:v>
      </x:c>
      <x:c r="D225" s="12" t="n">
        <x:f>SUMIF(Trades!$T$3:$T$502,A225,Trades!$AB$3:$AB$502)+SUMIF(Trades!$T$3:$T$502,A225,Trades!$AA$3:$AA$502)+SUMIF(Trades!$T$3:$T$502,A225,Trades!$AC$3:$AC$502)</x:f>
        <x:v>0</x:v>
      </x:c>
      <x:c r="E225" s="11" t="n"/>
      <x:c r="F225" s="11" t="n"/>
      <x:c r="G225" s="13" t="n"/>
      <x:c r="H225" s="13" t="n"/>
      <x:c r="I225" s="11" t="n"/>
    </x:row>
    <x:row r="226">
      <x:c r="A226" s="11" t="n"/>
      <x:c r="B226" s="12" t="n">
        <x:f>SUMIF(Trades!$T$3:$T$502,A226,Trades!$V$3:$V$502)</x:f>
        <x:v>0</x:v>
      </x:c>
      <x:c r="C226" s="12" t="n">
        <x:f>SUMIF(Trades!$T$3:$T$502,A226,Trades!$AB$3:$AB$502)</x:f>
        <x:v>0</x:v>
      </x:c>
      <x:c r="D226" s="12" t="n">
        <x:f>SUMIF(Trades!$T$3:$T$502,A226,Trades!$AB$3:$AB$502)+SUMIF(Trades!$T$3:$T$502,A226,Trades!$AA$3:$AA$502)+SUMIF(Trades!$T$3:$T$502,A226,Trades!$AC$3:$AC$502)</x:f>
        <x:v>0</x:v>
      </x:c>
      <x:c r="E226" s="11" t="n"/>
      <x:c r="F226" s="11" t="n"/>
      <x:c r="G226" s="13" t="n"/>
      <x:c r="H226" s="13" t="n"/>
      <x:c r="I226" s="11" t="n"/>
    </x:row>
    <x:row r="227">
      <x:c r="A227" s="11" t="n"/>
      <x:c r="B227" s="12" t="n">
        <x:f>SUMIF(Trades!$T$3:$T$502,A227,Trades!$V$3:$V$502)</x:f>
        <x:v>0</x:v>
      </x:c>
      <x:c r="C227" s="12" t="n">
        <x:f>SUMIF(Trades!$T$3:$T$502,A227,Trades!$AB$3:$AB$502)</x:f>
        <x:v>0</x:v>
      </x:c>
      <x:c r="D227" s="12" t="n">
        <x:f>SUMIF(Trades!$T$3:$T$502,A227,Trades!$AB$3:$AB$502)+SUMIF(Trades!$T$3:$T$502,A227,Trades!$AA$3:$AA$502)+SUMIF(Trades!$T$3:$T$502,A227,Trades!$AC$3:$AC$502)</x:f>
        <x:v>0</x:v>
      </x:c>
      <x:c r="E227" s="11" t="n"/>
      <x:c r="F227" s="11" t="n"/>
      <x:c r="G227" s="13" t="n"/>
      <x:c r="H227" s="13" t="n"/>
      <x:c r="I227" s="11" t="n"/>
    </x:row>
    <x:row r="228">
      <x:c r="A228" s="11" t="n"/>
      <x:c r="B228" s="12" t="n">
        <x:f>SUMIF(Trades!$T$3:$T$502,A228,Trades!$V$3:$V$502)</x:f>
        <x:v>0</x:v>
      </x:c>
      <x:c r="C228" s="12" t="n">
        <x:f>SUMIF(Trades!$T$3:$T$502,A228,Trades!$AB$3:$AB$502)</x:f>
        <x:v>0</x:v>
      </x:c>
      <x:c r="D228" s="12" t="n">
        <x:f>SUMIF(Trades!$T$3:$T$502,A228,Trades!$AB$3:$AB$502)+SUMIF(Trades!$T$3:$T$502,A228,Trades!$AA$3:$AA$502)+SUMIF(Trades!$T$3:$T$502,A228,Trades!$AC$3:$AC$502)</x:f>
        <x:v>0</x:v>
      </x:c>
      <x:c r="E228" s="11" t="n"/>
      <x:c r="F228" s="11" t="n"/>
      <x:c r="G228" s="13" t="n"/>
      <x:c r="H228" s="13" t="n"/>
      <x:c r="I228" s="11" t="n"/>
    </x:row>
    <x:row r="229">
      <x:c r="A229" s="11" t="n"/>
      <x:c r="B229" s="12" t="n">
        <x:f>SUMIF(Trades!$T$3:$T$502,A229,Trades!$V$3:$V$502)</x:f>
        <x:v>0</x:v>
      </x:c>
      <x:c r="C229" s="12" t="n">
        <x:f>SUMIF(Trades!$T$3:$T$502,A229,Trades!$AB$3:$AB$502)</x:f>
        <x:v>0</x:v>
      </x:c>
      <x:c r="D229" s="12" t="n">
        <x:f>SUMIF(Trades!$T$3:$T$502,A229,Trades!$AB$3:$AB$502)+SUMIF(Trades!$T$3:$T$502,A229,Trades!$AA$3:$AA$502)+SUMIF(Trades!$T$3:$T$502,A229,Trades!$AC$3:$AC$502)</x:f>
        <x:v>0</x:v>
      </x:c>
      <x:c r="E229" s="11" t="n"/>
      <x:c r="F229" s="11" t="n"/>
      <x:c r="G229" s="13" t="n"/>
      <x:c r="H229" s="13" t="n"/>
      <x:c r="I229" s="11" t="n"/>
    </x:row>
    <x:row r="230">
      <x:c r="A230" s="11" t="n"/>
      <x:c r="B230" s="12" t="n">
        <x:f>SUMIF(Trades!$T$3:$T$502,A230,Trades!$V$3:$V$502)</x:f>
        <x:v>0</x:v>
      </x:c>
      <x:c r="C230" s="12" t="n">
        <x:f>SUMIF(Trades!$T$3:$T$502,A230,Trades!$AB$3:$AB$502)</x:f>
        <x:v>0</x:v>
      </x:c>
      <x:c r="D230" s="12" t="n">
        <x:f>SUMIF(Trades!$T$3:$T$502,A230,Trades!$AB$3:$AB$502)+SUMIF(Trades!$T$3:$T$502,A230,Trades!$AA$3:$AA$502)+SUMIF(Trades!$T$3:$T$502,A230,Trades!$AC$3:$AC$502)</x:f>
        <x:v>0</x:v>
      </x:c>
      <x:c r="E230" s="11" t="n"/>
      <x:c r="F230" s="11" t="n"/>
      <x:c r="G230" s="13" t="n"/>
      <x:c r="H230" s="13" t="n"/>
      <x:c r="I230" s="11" t="n"/>
    </x:row>
    <x:row r="231">
      <x:c r="A231" s="11" t="n"/>
      <x:c r="B231" s="12" t="n">
        <x:f>SUMIF(Trades!$T$3:$T$502,A231,Trades!$V$3:$V$502)</x:f>
        <x:v>0</x:v>
      </x:c>
      <x:c r="C231" s="12" t="n">
        <x:f>SUMIF(Trades!$T$3:$T$502,A231,Trades!$AB$3:$AB$502)</x:f>
        <x:v>0</x:v>
      </x:c>
      <x:c r="D231" s="12" t="n">
        <x:f>SUMIF(Trades!$T$3:$T$502,A231,Trades!$AB$3:$AB$502)+SUMIF(Trades!$T$3:$T$502,A231,Trades!$AA$3:$AA$502)+SUMIF(Trades!$T$3:$T$502,A231,Trades!$AC$3:$AC$502)</x:f>
        <x:v>0</x:v>
      </x:c>
      <x:c r="E231" s="11" t="n"/>
      <x:c r="F231" s="11" t="n"/>
      <x:c r="G231" s="13" t="n"/>
      <x:c r="H231" s="13" t="n"/>
      <x:c r="I231" s="11" t="n"/>
    </x:row>
    <x:row r="232">
      <x:c r="A232" s="11" t="n"/>
      <x:c r="B232" s="12" t="n">
        <x:f>SUMIF(Trades!$T$3:$T$502,A232,Trades!$V$3:$V$502)</x:f>
        <x:v>0</x:v>
      </x:c>
      <x:c r="C232" s="12" t="n">
        <x:f>SUMIF(Trades!$T$3:$T$502,A232,Trades!$AB$3:$AB$502)</x:f>
        <x:v>0</x:v>
      </x:c>
      <x:c r="D232" s="12" t="n">
        <x:f>SUMIF(Trades!$T$3:$T$502,A232,Trades!$AB$3:$AB$502)+SUMIF(Trades!$T$3:$T$502,A232,Trades!$AA$3:$AA$502)+SUMIF(Trades!$T$3:$T$502,A232,Trades!$AC$3:$AC$502)</x:f>
        <x:v>0</x:v>
      </x:c>
      <x:c r="E232" s="11" t="n"/>
      <x:c r="F232" s="11" t="n"/>
      <x:c r="G232" s="13" t="n"/>
      <x:c r="H232" s="13" t="n"/>
      <x:c r="I232" s="11" t="n"/>
    </x:row>
    <x:row r="233">
      <x:c r="A233" s="11" t="n"/>
      <x:c r="B233" s="12" t="n">
        <x:f>SUMIF(Trades!$T$3:$T$502,A233,Trades!$V$3:$V$502)</x:f>
        <x:v>0</x:v>
      </x:c>
      <x:c r="C233" s="12" t="n">
        <x:f>SUMIF(Trades!$T$3:$T$502,A233,Trades!$AB$3:$AB$502)</x:f>
        <x:v>0</x:v>
      </x:c>
      <x:c r="D233" s="12" t="n">
        <x:f>SUMIF(Trades!$T$3:$T$502,A233,Trades!$AB$3:$AB$502)+SUMIF(Trades!$T$3:$T$502,A233,Trades!$AA$3:$AA$502)+SUMIF(Trades!$T$3:$T$502,A233,Trades!$AC$3:$AC$502)</x:f>
        <x:v>0</x:v>
      </x:c>
      <x:c r="E233" s="11" t="n"/>
      <x:c r="F233" s="11" t="n"/>
      <x:c r="G233" s="13" t="n"/>
      <x:c r="H233" s="13" t="n"/>
      <x:c r="I233" s="11" t="n"/>
    </x:row>
    <x:row r="234">
      <x:c r="A234" s="11" t="n"/>
      <x:c r="B234" s="12" t="n">
        <x:f>SUMIF(Trades!$T$3:$T$502,A234,Trades!$V$3:$V$502)</x:f>
        <x:v>0</x:v>
      </x:c>
      <x:c r="C234" s="12" t="n">
        <x:f>SUMIF(Trades!$T$3:$T$502,A234,Trades!$AB$3:$AB$502)</x:f>
        <x:v>0</x:v>
      </x:c>
      <x:c r="D234" s="12" t="n">
        <x:f>SUMIF(Trades!$T$3:$T$502,A234,Trades!$AB$3:$AB$502)+SUMIF(Trades!$T$3:$T$502,A234,Trades!$AA$3:$AA$502)+SUMIF(Trades!$T$3:$T$502,A234,Trades!$AC$3:$AC$502)</x:f>
        <x:v>0</x:v>
      </x:c>
      <x:c r="E234" s="11" t="n"/>
      <x:c r="F234" s="11" t="n"/>
      <x:c r="G234" s="13" t="n"/>
      <x:c r="H234" s="13" t="n"/>
      <x:c r="I234" s="11" t="n"/>
    </x:row>
    <x:row r="235">
      <x:c r="A235" s="11" t="n"/>
      <x:c r="B235" s="12" t="n">
        <x:f>SUMIF(Trades!$T$3:$T$502,A235,Trades!$V$3:$V$502)</x:f>
        <x:v>0</x:v>
      </x:c>
      <x:c r="C235" s="12" t="n">
        <x:f>SUMIF(Trades!$T$3:$T$502,A235,Trades!$AB$3:$AB$502)</x:f>
        <x:v>0</x:v>
      </x:c>
      <x:c r="D235" s="12" t="n">
        <x:f>SUMIF(Trades!$T$3:$T$502,A235,Trades!$AB$3:$AB$502)+SUMIF(Trades!$T$3:$T$502,A235,Trades!$AA$3:$AA$502)+SUMIF(Trades!$T$3:$T$502,A235,Trades!$AC$3:$AC$502)</x:f>
        <x:v>0</x:v>
      </x:c>
      <x:c r="E235" s="11" t="n"/>
      <x:c r="F235" s="11" t="n"/>
      <x:c r="G235" s="13" t="n"/>
      <x:c r="H235" s="13" t="n"/>
      <x:c r="I235" s="11" t="n"/>
    </x:row>
    <x:row r="236">
      <x:c r="A236" s="11" t="n"/>
      <x:c r="B236" s="12" t="n">
        <x:f>SUMIF(Trades!$T$3:$T$502,A236,Trades!$V$3:$V$502)</x:f>
        <x:v>0</x:v>
      </x:c>
      <x:c r="C236" s="12" t="n">
        <x:f>SUMIF(Trades!$T$3:$T$502,A236,Trades!$AB$3:$AB$502)</x:f>
        <x:v>0</x:v>
      </x:c>
      <x:c r="D236" s="12" t="n">
        <x:f>SUMIF(Trades!$T$3:$T$502,A236,Trades!$AB$3:$AB$502)+SUMIF(Trades!$T$3:$T$502,A236,Trades!$AA$3:$AA$502)+SUMIF(Trades!$T$3:$T$502,A236,Trades!$AC$3:$AC$502)</x:f>
        <x:v>0</x:v>
      </x:c>
      <x:c r="E236" s="11" t="n"/>
      <x:c r="F236" s="11" t="n"/>
      <x:c r="G236" s="13" t="n"/>
      <x:c r="H236" s="13" t="n"/>
      <x:c r="I236" s="11" t="n"/>
    </x:row>
    <x:row r="237">
      <x:c r="A237" s="11" t="n"/>
      <x:c r="B237" s="12" t="n">
        <x:f>SUMIF(Trades!$T$3:$T$502,A237,Trades!$V$3:$V$502)</x:f>
        <x:v>0</x:v>
      </x:c>
      <x:c r="C237" s="12" t="n">
        <x:f>SUMIF(Trades!$T$3:$T$502,A237,Trades!$AB$3:$AB$502)</x:f>
        <x:v>0</x:v>
      </x:c>
      <x:c r="D237" s="12" t="n">
        <x:f>SUMIF(Trades!$T$3:$T$502,A237,Trades!$AB$3:$AB$502)+SUMIF(Trades!$T$3:$T$502,A237,Trades!$AA$3:$AA$502)+SUMIF(Trades!$T$3:$T$502,A237,Trades!$AC$3:$AC$502)</x:f>
        <x:v>0</x:v>
      </x:c>
      <x:c r="E237" s="11" t="n"/>
      <x:c r="F237" s="11" t="n"/>
      <x:c r="G237" s="13" t="n"/>
      <x:c r="H237" s="13" t="n"/>
      <x:c r="I237" s="11" t="n"/>
    </x:row>
    <x:row r="238">
      <x:c r="A238" s="11" t="n"/>
      <x:c r="B238" s="12" t="n">
        <x:f>SUMIF(Trades!$T$3:$T$502,A238,Trades!$V$3:$V$502)</x:f>
        <x:v>0</x:v>
      </x:c>
      <x:c r="C238" s="12" t="n">
        <x:f>SUMIF(Trades!$T$3:$T$502,A238,Trades!$AB$3:$AB$502)</x:f>
        <x:v>0</x:v>
      </x:c>
      <x:c r="D238" s="12" t="n">
        <x:f>SUMIF(Trades!$T$3:$T$502,A238,Trades!$AB$3:$AB$502)+SUMIF(Trades!$T$3:$T$502,A238,Trades!$AA$3:$AA$502)+SUMIF(Trades!$T$3:$T$502,A238,Trades!$AC$3:$AC$502)</x:f>
        <x:v>0</x:v>
      </x:c>
      <x:c r="E238" s="11" t="n"/>
      <x:c r="F238" s="11" t="n"/>
      <x:c r="G238" s="13" t="n"/>
      <x:c r="H238" s="13" t="n"/>
      <x:c r="I238" s="11" t="n"/>
    </x:row>
    <x:row r="239">
      <x:c r="A239" s="11" t="n"/>
      <x:c r="B239" s="12" t="n">
        <x:f>SUMIF(Trades!$T$3:$T$502,A239,Trades!$V$3:$V$502)</x:f>
        <x:v>0</x:v>
      </x:c>
      <x:c r="C239" s="12" t="n">
        <x:f>SUMIF(Trades!$T$3:$T$502,A239,Trades!$AB$3:$AB$502)</x:f>
        <x:v>0</x:v>
      </x:c>
      <x:c r="D239" s="12" t="n">
        <x:f>SUMIF(Trades!$T$3:$T$502,A239,Trades!$AB$3:$AB$502)+SUMIF(Trades!$T$3:$T$502,A239,Trades!$AA$3:$AA$502)+SUMIF(Trades!$T$3:$T$502,A239,Trades!$AC$3:$AC$502)</x:f>
        <x:v>0</x:v>
      </x:c>
      <x:c r="E239" s="11" t="n"/>
      <x:c r="F239" s="11" t="n"/>
      <x:c r="G239" s="13" t="n"/>
      <x:c r="H239" s="13" t="n"/>
      <x:c r="I239" s="11" t="n"/>
    </x:row>
    <x:row r="240">
      <x:c r="A240" s="11" t="n"/>
      <x:c r="B240" s="12" t="n">
        <x:f>SUMIF(Trades!$T$3:$T$502,A240,Trades!$V$3:$V$502)</x:f>
        <x:v>0</x:v>
      </x:c>
      <x:c r="C240" s="12" t="n">
        <x:f>SUMIF(Trades!$T$3:$T$502,A240,Trades!$AB$3:$AB$502)</x:f>
        <x:v>0</x:v>
      </x:c>
      <x:c r="D240" s="12" t="n">
        <x:f>SUMIF(Trades!$T$3:$T$502,A240,Trades!$AB$3:$AB$502)+SUMIF(Trades!$T$3:$T$502,A240,Trades!$AA$3:$AA$502)+SUMIF(Trades!$T$3:$T$502,A240,Trades!$AC$3:$AC$502)</x:f>
        <x:v>0</x:v>
      </x:c>
      <x:c r="E240" s="11" t="n"/>
      <x:c r="F240" s="11" t="n"/>
      <x:c r="G240" s="13" t="n"/>
      <x:c r="H240" s="13" t="n"/>
      <x:c r="I240" s="11" t="n"/>
    </x:row>
    <x:row r="241">
      <x:c r="A241" s="11" t="n"/>
      <x:c r="B241" s="12" t="n">
        <x:f>SUMIF(Trades!$T$3:$T$502,A241,Trades!$V$3:$V$502)</x:f>
        <x:v>0</x:v>
      </x:c>
      <x:c r="C241" s="12" t="n">
        <x:f>SUMIF(Trades!$T$3:$T$502,A241,Trades!$AB$3:$AB$502)</x:f>
        <x:v>0</x:v>
      </x:c>
      <x:c r="D241" s="12" t="n">
        <x:f>SUMIF(Trades!$T$3:$T$502,A241,Trades!$AB$3:$AB$502)+SUMIF(Trades!$T$3:$T$502,A241,Trades!$AA$3:$AA$502)+SUMIF(Trades!$T$3:$T$502,A241,Trades!$AC$3:$AC$502)</x:f>
        <x:v>0</x:v>
      </x:c>
      <x:c r="E241" s="11" t="n"/>
      <x:c r="F241" s="11" t="n"/>
      <x:c r="G241" s="13" t="n"/>
      <x:c r="H241" s="13" t="n"/>
      <x:c r="I241" s="11" t="n"/>
    </x:row>
    <x:row r="242">
      <x:c r="A242" s="11" t="n"/>
      <x:c r="B242" s="12" t="n">
        <x:f>SUMIF(Trades!$T$3:$T$502,A242,Trades!$V$3:$V$502)</x:f>
        <x:v>0</x:v>
      </x:c>
      <x:c r="C242" s="12" t="n">
        <x:f>SUMIF(Trades!$T$3:$T$502,A242,Trades!$AB$3:$AB$502)</x:f>
        <x:v>0</x:v>
      </x:c>
      <x:c r="D242" s="12" t="n">
        <x:f>SUMIF(Trades!$T$3:$T$502,A242,Trades!$AB$3:$AB$502)+SUMIF(Trades!$T$3:$T$502,A242,Trades!$AA$3:$AA$502)+SUMIF(Trades!$T$3:$T$502,A242,Trades!$AC$3:$AC$502)</x:f>
        <x:v>0</x:v>
      </x:c>
      <x:c r="E242" s="11" t="n"/>
      <x:c r="F242" s="11" t="n"/>
      <x:c r="G242" s="13" t="n"/>
      <x:c r="H242" s="13" t="n"/>
      <x:c r="I242" s="11" t="n"/>
    </x:row>
    <x:row r="243">
      <x:c r="A243" s="11" t="n"/>
      <x:c r="B243" s="12" t="n">
        <x:f>SUMIF(Trades!$T$3:$T$502,A243,Trades!$V$3:$V$502)</x:f>
        <x:v>0</x:v>
      </x:c>
      <x:c r="C243" s="12" t="n">
        <x:f>SUMIF(Trades!$T$3:$T$502,A243,Trades!$AB$3:$AB$502)</x:f>
        <x:v>0</x:v>
      </x:c>
      <x:c r="D243" s="12" t="n">
        <x:f>SUMIF(Trades!$T$3:$T$502,A243,Trades!$AB$3:$AB$502)+SUMIF(Trades!$T$3:$T$502,A243,Trades!$AA$3:$AA$502)+SUMIF(Trades!$T$3:$T$502,A243,Trades!$AC$3:$AC$502)</x:f>
        <x:v>0</x:v>
      </x:c>
      <x:c r="E243" s="11" t="n"/>
      <x:c r="F243" s="11" t="n"/>
      <x:c r="G243" s="13" t="n"/>
      <x:c r="H243" s="13" t="n"/>
      <x:c r="I243" s="11" t="n"/>
    </x:row>
    <x:row r="244">
      <x:c r="A244" s="11" t="n"/>
      <x:c r="B244" s="12" t="n">
        <x:f>SUMIF(Trades!$T$3:$T$502,A244,Trades!$V$3:$V$502)</x:f>
        <x:v>0</x:v>
      </x:c>
      <x:c r="C244" s="12" t="n">
        <x:f>SUMIF(Trades!$T$3:$T$502,A244,Trades!$AB$3:$AB$502)</x:f>
        <x:v>0</x:v>
      </x:c>
      <x:c r="D244" s="12" t="n">
        <x:f>SUMIF(Trades!$T$3:$T$502,A244,Trades!$AB$3:$AB$502)+SUMIF(Trades!$T$3:$T$502,A244,Trades!$AA$3:$AA$502)+SUMIF(Trades!$T$3:$T$502,A244,Trades!$AC$3:$AC$502)</x:f>
        <x:v>0</x:v>
      </x:c>
      <x:c r="E244" s="11" t="n"/>
      <x:c r="F244" s="11" t="n"/>
      <x:c r="G244" s="13" t="n"/>
      <x:c r="H244" s="13" t="n"/>
      <x:c r="I244" s="11" t="n"/>
    </x:row>
    <x:row r="245">
      <x:c r="A245" s="11" t="n"/>
      <x:c r="B245" s="12" t="n">
        <x:f>SUMIF(Trades!$T$3:$T$502,A245,Trades!$V$3:$V$502)</x:f>
        <x:v>0</x:v>
      </x:c>
      <x:c r="C245" s="12" t="n">
        <x:f>SUMIF(Trades!$T$3:$T$502,A245,Trades!$AB$3:$AB$502)</x:f>
        <x:v>0</x:v>
      </x:c>
      <x:c r="D245" s="12" t="n">
        <x:f>SUMIF(Trades!$T$3:$T$502,A245,Trades!$AB$3:$AB$502)+SUMIF(Trades!$T$3:$T$502,A245,Trades!$AA$3:$AA$502)+SUMIF(Trades!$T$3:$T$502,A245,Trades!$AC$3:$AC$502)</x:f>
        <x:v>0</x:v>
      </x:c>
      <x:c r="E245" s="11" t="n"/>
      <x:c r="F245" s="11" t="n"/>
      <x:c r="G245" s="13" t="n"/>
      <x:c r="H245" s="13" t="n"/>
      <x:c r="I245" s="11" t="n"/>
    </x:row>
    <x:row r="246">
      <x:c r="A246" s="11" t="n"/>
      <x:c r="B246" s="12" t="n">
        <x:f>SUMIF(Trades!$T$3:$T$502,A246,Trades!$V$3:$V$502)</x:f>
        <x:v>0</x:v>
      </x:c>
      <x:c r="C246" s="12" t="n">
        <x:f>SUMIF(Trades!$T$3:$T$502,A246,Trades!$AB$3:$AB$502)</x:f>
        <x:v>0</x:v>
      </x:c>
      <x:c r="D246" s="12" t="n">
        <x:f>SUMIF(Trades!$T$3:$T$502,A246,Trades!$AB$3:$AB$502)+SUMIF(Trades!$T$3:$T$502,A246,Trades!$AA$3:$AA$502)+SUMIF(Trades!$T$3:$T$502,A246,Trades!$AC$3:$AC$502)</x:f>
        <x:v>0</x:v>
      </x:c>
      <x:c r="E246" s="11" t="n"/>
      <x:c r="F246" s="11" t="n"/>
      <x:c r="G246" s="13" t="n"/>
      <x:c r="H246" s="13" t="n"/>
      <x:c r="I246" s="11" t="n"/>
    </x:row>
    <x:row r="247">
      <x:c r="A247" s="11" t="n"/>
      <x:c r="B247" s="12" t="n">
        <x:f>SUMIF(Trades!$T$3:$T$502,A247,Trades!$V$3:$V$502)</x:f>
        <x:v>0</x:v>
      </x:c>
      <x:c r="C247" s="12" t="n">
        <x:f>SUMIF(Trades!$T$3:$T$502,A247,Trades!$AB$3:$AB$502)</x:f>
        <x:v>0</x:v>
      </x:c>
      <x:c r="D247" s="12" t="n">
        <x:f>SUMIF(Trades!$T$3:$T$502,A247,Trades!$AB$3:$AB$502)+SUMIF(Trades!$T$3:$T$502,A247,Trades!$AA$3:$AA$502)+SUMIF(Trades!$T$3:$T$502,A247,Trades!$AC$3:$AC$502)</x:f>
        <x:v>0</x:v>
      </x:c>
      <x:c r="E247" s="11" t="n"/>
      <x:c r="F247" s="11" t="n"/>
      <x:c r="G247" s="13" t="n"/>
      <x:c r="H247" s="13" t="n"/>
      <x:c r="I247" s="11" t="n"/>
    </x:row>
    <x:row r="248">
      <x:c r="A248" s="11" t="n"/>
      <x:c r="B248" s="12" t="n">
        <x:f>SUMIF(Trades!$T$3:$T$502,A248,Trades!$V$3:$V$502)</x:f>
        <x:v>0</x:v>
      </x:c>
      <x:c r="C248" s="12" t="n">
        <x:f>SUMIF(Trades!$T$3:$T$502,A248,Trades!$AB$3:$AB$502)</x:f>
        <x:v>0</x:v>
      </x:c>
      <x:c r="D248" s="12" t="n">
        <x:f>SUMIF(Trades!$T$3:$T$502,A248,Trades!$AB$3:$AB$502)+SUMIF(Trades!$T$3:$T$502,A248,Trades!$AA$3:$AA$502)+SUMIF(Trades!$T$3:$T$502,A248,Trades!$AC$3:$AC$502)</x:f>
        <x:v>0</x:v>
      </x:c>
      <x:c r="E248" s="11" t="n"/>
      <x:c r="F248" s="11" t="n"/>
      <x:c r="G248" s="13" t="n"/>
      <x:c r="H248" s="13" t="n"/>
      <x:c r="I248" s="11" t="n"/>
    </x:row>
    <x:row r="249">
      <x:c r="A249" s="11" t="n"/>
      <x:c r="B249" s="12" t="n">
        <x:f>SUMIF(Trades!$T$3:$T$502,A249,Trades!$V$3:$V$502)</x:f>
        <x:v>0</x:v>
      </x:c>
      <x:c r="C249" s="12" t="n">
        <x:f>SUMIF(Trades!$T$3:$T$502,A249,Trades!$AB$3:$AB$502)</x:f>
        <x:v>0</x:v>
      </x:c>
      <x:c r="D249" s="12" t="n">
        <x:f>SUMIF(Trades!$T$3:$T$502,A249,Trades!$AB$3:$AB$502)+SUMIF(Trades!$T$3:$T$502,A249,Trades!$AA$3:$AA$502)+SUMIF(Trades!$T$3:$T$502,A249,Trades!$AC$3:$AC$502)</x:f>
        <x:v>0</x:v>
      </x:c>
      <x:c r="E249" s="11" t="n"/>
      <x:c r="F249" s="11" t="n"/>
      <x:c r="G249" s="13" t="n"/>
      <x:c r="H249" s="13" t="n"/>
      <x:c r="I249" s="11" t="n"/>
    </x:row>
    <x:row r="250">
      <x:c r="A250" s="11" t="n"/>
      <x:c r="B250" s="12" t="n">
        <x:f>SUMIF(Trades!$T$3:$T$502,A250,Trades!$V$3:$V$502)</x:f>
        <x:v>0</x:v>
      </x:c>
      <x:c r="C250" s="12" t="n">
        <x:f>SUMIF(Trades!$T$3:$T$502,A250,Trades!$AB$3:$AB$502)</x:f>
        <x:v>0</x:v>
      </x:c>
      <x:c r="D250" s="12" t="n">
        <x:f>SUMIF(Trades!$T$3:$T$502,A250,Trades!$AB$3:$AB$502)+SUMIF(Trades!$T$3:$T$502,A250,Trades!$AA$3:$AA$502)+SUMIF(Trades!$T$3:$T$502,A250,Trades!$AC$3:$AC$502)</x:f>
        <x:v>0</x:v>
      </x:c>
      <x:c r="E250" s="11" t="n"/>
      <x:c r="F250" s="11" t="n"/>
      <x:c r="G250" s="13" t="n"/>
      <x:c r="H250" s="13" t="n"/>
      <x:c r="I250" s="11" t="n"/>
    </x:row>
    <x:row r="251">
      <x:c r="A251" s="11" t="n"/>
      <x:c r="B251" s="12" t="n">
        <x:f>SUMIF(Trades!$T$3:$T$502,A251,Trades!$V$3:$V$502)</x:f>
        <x:v>0</x:v>
      </x:c>
      <x:c r="C251" s="12" t="n">
        <x:f>SUMIF(Trades!$T$3:$T$502,A251,Trades!$AB$3:$AB$502)</x:f>
        <x:v>0</x:v>
      </x:c>
      <x:c r="D251" s="12" t="n">
        <x:f>SUMIF(Trades!$T$3:$T$502,A251,Trades!$AB$3:$AB$502)+SUMIF(Trades!$T$3:$T$502,A251,Trades!$AA$3:$AA$502)+SUMIF(Trades!$T$3:$T$502,A251,Trades!$AC$3:$AC$502)</x:f>
        <x:v>0</x:v>
      </x:c>
      <x:c r="E251" s="11" t="n"/>
      <x:c r="F251" s="11" t="n"/>
      <x:c r="G251" s="13" t="n"/>
      <x:c r="H251" s="13" t="n"/>
      <x:c r="I251" s="11" t="n"/>
    </x:row>
    <x:row r="252">
      <x:c r="A252" s="11" t="n"/>
      <x:c r="B252" s="12" t="n">
        <x:f>SUMIF(Trades!$T$3:$T$502,A252,Trades!$V$3:$V$502)</x:f>
        <x:v>0</x:v>
      </x:c>
      <x:c r="C252" s="12" t="n">
        <x:f>SUMIF(Trades!$T$3:$T$502,A252,Trades!$AB$3:$AB$502)</x:f>
        <x:v>0</x:v>
      </x:c>
      <x:c r="D252" s="12" t="n">
        <x:f>SUMIF(Trades!$T$3:$T$502,A252,Trades!$AB$3:$AB$502)+SUMIF(Trades!$T$3:$T$502,A252,Trades!$AA$3:$AA$502)+SUMIF(Trades!$T$3:$T$502,A252,Trades!$AC$3:$AC$502)</x:f>
        <x:v>0</x:v>
      </x:c>
      <x:c r="E252" s="11" t="n"/>
      <x:c r="F252" s="11" t="n"/>
      <x:c r="G252" s="13" t="n"/>
      <x:c r="H252" s="13" t="n"/>
      <x:c r="I252" s="11" t="n"/>
    </x:row>
    <x:row r="253">
      <x:c r="A253" s="11" t="n"/>
      <x:c r="B253" s="12" t="n">
        <x:f>SUMIF(Trades!$T$3:$T$502,A253,Trades!$V$3:$V$502)</x:f>
        <x:v>0</x:v>
      </x:c>
      <x:c r="C253" s="12" t="n">
        <x:f>SUMIF(Trades!$T$3:$T$502,A253,Trades!$AB$3:$AB$502)</x:f>
        <x:v>0</x:v>
      </x:c>
      <x:c r="D253" s="12" t="n">
        <x:f>SUMIF(Trades!$T$3:$T$502,A253,Trades!$AB$3:$AB$502)+SUMIF(Trades!$T$3:$T$502,A253,Trades!$AA$3:$AA$502)+SUMIF(Trades!$T$3:$T$502,A253,Trades!$AC$3:$AC$502)</x:f>
        <x:v>0</x:v>
      </x:c>
      <x:c r="E253" s="11" t="n"/>
      <x:c r="F253" s="11" t="n"/>
      <x:c r="G253" s="13" t="n"/>
      <x:c r="H253" s="13" t="n"/>
      <x:c r="I253" s="11" t="n"/>
    </x:row>
    <x:row r="254">
      <x:c r="A254" s="11" t="n"/>
      <x:c r="B254" s="12" t="n">
        <x:f>SUMIF(Trades!$T$3:$T$502,A254,Trades!$V$3:$V$502)</x:f>
        <x:v>0</x:v>
      </x:c>
      <x:c r="C254" s="12" t="n">
        <x:f>SUMIF(Trades!$T$3:$T$502,A254,Trades!$AB$3:$AB$502)</x:f>
        <x:v>0</x:v>
      </x:c>
      <x:c r="D254" s="12" t="n">
        <x:f>SUMIF(Trades!$T$3:$T$502,A254,Trades!$AB$3:$AB$502)+SUMIF(Trades!$T$3:$T$502,A254,Trades!$AA$3:$AA$502)+SUMIF(Trades!$T$3:$T$502,A254,Trades!$AC$3:$AC$502)</x:f>
        <x:v>0</x:v>
      </x:c>
      <x:c r="E254" s="11" t="n"/>
      <x:c r="F254" s="11" t="n"/>
      <x:c r="G254" s="13" t="n"/>
      <x:c r="H254" s="13" t="n"/>
      <x:c r="I254" s="11" t="n"/>
    </x:row>
    <x:row r="255">
      <x:c r="A255" s="11" t="n"/>
      <x:c r="B255" s="12" t="n">
        <x:f>SUMIF(Trades!$T$3:$T$502,A255,Trades!$V$3:$V$502)</x:f>
        <x:v>0</x:v>
      </x:c>
      <x:c r="C255" s="12" t="n">
        <x:f>SUMIF(Trades!$T$3:$T$502,A255,Trades!$AB$3:$AB$502)</x:f>
        <x:v>0</x:v>
      </x:c>
      <x:c r="D255" s="12" t="n">
        <x:f>SUMIF(Trades!$T$3:$T$502,A255,Trades!$AB$3:$AB$502)+SUMIF(Trades!$T$3:$T$502,A255,Trades!$AA$3:$AA$502)+SUMIF(Trades!$T$3:$T$502,A255,Trades!$AC$3:$AC$502)</x:f>
        <x:v>0</x:v>
      </x:c>
      <x:c r="E255" s="11" t="n"/>
      <x:c r="F255" s="11" t="n"/>
      <x:c r="G255" s="13" t="n"/>
      <x:c r="H255" s="13" t="n"/>
      <x:c r="I255" s="11" t="n"/>
    </x:row>
    <x:row r="256">
      <x:c r="A256" s="11" t="n"/>
      <x:c r="B256" s="12" t="n">
        <x:f>SUMIF(Trades!$T$3:$T$502,A256,Trades!$V$3:$V$502)</x:f>
        <x:v>0</x:v>
      </x:c>
      <x:c r="C256" s="12" t="n">
        <x:f>SUMIF(Trades!$T$3:$T$502,A256,Trades!$AB$3:$AB$502)</x:f>
        <x:v>0</x:v>
      </x:c>
      <x:c r="D256" s="12" t="n">
        <x:f>SUMIF(Trades!$T$3:$T$502,A256,Trades!$AB$3:$AB$502)+SUMIF(Trades!$T$3:$T$502,A256,Trades!$AA$3:$AA$502)+SUMIF(Trades!$T$3:$T$502,A256,Trades!$AC$3:$AC$502)</x:f>
        <x:v>0</x:v>
      </x:c>
      <x:c r="E256" s="11" t="n"/>
      <x:c r="F256" s="11" t="n"/>
      <x:c r="G256" s="13" t="n"/>
      <x:c r="H256" s="13" t="n"/>
      <x:c r="I256" s="11" t="n"/>
    </x:row>
    <x:row r="257">
      <x:c r="A257" s="11" t="n"/>
      <x:c r="B257" s="12" t="n">
        <x:f>SUMIF(Trades!$T$3:$T$502,A257,Trades!$V$3:$V$502)</x:f>
        <x:v>0</x:v>
      </x:c>
      <x:c r="C257" s="12" t="n">
        <x:f>SUMIF(Trades!$T$3:$T$502,A257,Trades!$AB$3:$AB$502)</x:f>
        <x:v>0</x:v>
      </x:c>
      <x:c r="D257" s="12" t="n">
        <x:f>SUMIF(Trades!$T$3:$T$502,A257,Trades!$AB$3:$AB$502)+SUMIF(Trades!$T$3:$T$502,A257,Trades!$AA$3:$AA$502)+SUMIF(Trades!$T$3:$T$502,A257,Trades!$AC$3:$AC$502)</x:f>
        <x:v>0</x:v>
      </x:c>
      <x:c r="E257" s="11" t="n"/>
      <x:c r="F257" s="11" t="n"/>
      <x:c r="G257" s="13" t="n"/>
      <x:c r="H257" s="13" t="n"/>
      <x:c r="I257" s="11" t="n"/>
    </x:row>
    <x:row r="258">
      <x:c r="A258" s="11" t="n"/>
      <x:c r="B258" s="12" t="n">
        <x:f>SUMIF(Trades!$T$3:$T$502,A258,Trades!$V$3:$V$502)</x:f>
        <x:v>0</x:v>
      </x:c>
      <x:c r="C258" s="12" t="n">
        <x:f>SUMIF(Trades!$T$3:$T$502,A258,Trades!$AB$3:$AB$502)</x:f>
        <x:v>0</x:v>
      </x:c>
      <x:c r="D258" s="12" t="n">
        <x:f>SUMIF(Trades!$T$3:$T$502,A258,Trades!$AB$3:$AB$502)+SUMIF(Trades!$T$3:$T$502,A258,Trades!$AA$3:$AA$502)+SUMIF(Trades!$T$3:$T$502,A258,Trades!$AC$3:$AC$502)</x:f>
        <x:v>0</x:v>
      </x:c>
      <x:c r="E258" s="11" t="n"/>
      <x:c r="F258" s="11" t="n"/>
      <x:c r="G258" s="13" t="n"/>
      <x:c r="H258" s="13" t="n"/>
      <x:c r="I258" s="11" t="n"/>
    </x:row>
    <x:row r="259">
      <x:c r="A259" s="11" t="n"/>
      <x:c r="B259" s="12" t="n">
        <x:f>SUMIF(Trades!$T$3:$T$502,A259,Trades!$V$3:$V$502)</x:f>
        <x:v>0</x:v>
      </x:c>
      <x:c r="C259" s="12" t="n">
        <x:f>SUMIF(Trades!$T$3:$T$502,A259,Trades!$AB$3:$AB$502)</x:f>
        <x:v>0</x:v>
      </x:c>
      <x:c r="D259" s="12" t="n">
        <x:f>SUMIF(Trades!$T$3:$T$502,A259,Trades!$AB$3:$AB$502)+SUMIF(Trades!$T$3:$T$502,A259,Trades!$AA$3:$AA$502)+SUMIF(Trades!$T$3:$T$502,A259,Trades!$AC$3:$AC$502)</x:f>
        <x:v>0</x:v>
      </x:c>
      <x:c r="E259" s="11" t="n"/>
      <x:c r="F259" s="11" t="n"/>
      <x:c r="G259" s="13" t="n"/>
      <x:c r="H259" s="13" t="n"/>
      <x:c r="I259" s="11" t="n"/>
    </x:row>
    <x:row r="260">
      <x:c r="A260" s="11" t="n"/>
      <x:c r="B260" s="12" t="n">
        <x:f>SUMIF(Trades!$T$3:$T$502,A260,Trades!$V$3:$V$502)</x:f>
        <x:v>0</x:v>
      </x:c>
      <x:c r="C260" s="12" t="n">
        <x:f>SUMIF(Trades!$T$3:$T$502,A260,Trades!$AB$3:$AB$502)</x:f>
        <x:v>0</x:v>
      </x:c>
      <x:c r="D260" s="12" t="n">
        <x:f>SUMIF(Trades!$T$3:$T$502,A260,Trades!$AB$3:$AB$502)+SUMIF(Trades!$T$3:$T$502,A260,Trades!$AA$3:$AA$502)+SUMIF(Trades!$T$3:$T$502,A260,Trades!$AC$3:$AC$502)</x:f>
        <x:v>0</x:v>
      </x:c>
      <x:c r="E260" s="11" t="n"/>
      <x:c r="F260" s="11" t="n"/>
      <x:c r="G260" s="13" t="n"/>
      <x:c r="H260" s="13" t="n"/>
      <x:c r="I260" s="11" t="n"/>
    </x:row>
    <x:row r="261">
      <x:c r="A261" s="11" t="n"/>
      <x:c r="B261" s="12" t="n">
        <x:f>SUMIF(Trades!$T$3:$T$502,A261,Trades!$V$3:$V$502)</x:f>
        <x:v>0</x:v>
      </x:c>
      <x:c r="C261" s="12" t="n">
        <x:f>SUMIF(Trades!$T$3:$T$502,A261,Trades!$AB$3:$AB$502)</x:f>
        <x:v>0</x:v>
      </x:c>
      <x:c r="D261" s="12" t="n">
        <x:f>SUMIF(Trades!$T$3:$T$502,A261,Trades!$AB$3:$AB$502)+SUMIF(Trades!$T$3:$T$502,A261,Trades!$AA$3:$AA$502)+SUMIF(Trades!$T$3:$T$502,A261,Trades!$AC$3:$AC$502)</x:f>
        <x:v>0</x:v>
      </x:c>
      <x:c r="E261" s="11" t="n"/>
      <x:c r="F261" s="11" t="n"/>
      <x:c r="G261" s="13" t="n"/>
      <x:c r="H261" s="13" t="n"/>
      <x:c r="I261" s="11" t="n"/>
    </x:row>
    <x:row r="262">
      <x:c r="A262" s="11" t="n"/>
      <x:c r="B262" s="12" t="n">
        <x:f>SUMIF(Trades!$T$3:$T$502,A262,Trades!$V$3:$V$502)</x:f>
        <x:v>0</x:v>
      </x:c>
      <x:c r="C262" s="12" t="n">
        <x:f>SUMIF(Trades!$T$3:$T$502,A262,Trades!$AB$3:$AB$502)</x:f>
        <x:v>0</x:v>
      </x:c>
      <x:c r="D262" s="12" t="n">
        <x:f>SUMIF(Trades!$T$3:$T$502,A262,Trades!$AB$3:$AB$502)+SUMIF(Trades!$T$3:$T$502,A262,Trades!$AA$3:$AA$502)+SUMIF(Trades!$T$3:$T$502,A262,Trades!$AC$3:$AC$502)</x:f>
        <x:v>0</x:v>
      </x:c>
      <x:c r="E262" s="11" t="n"/>
      <x:c r="F262" s="11" t="n"/>
      <x:c r="G262" s="13" t="n"/>
      <x:c r="H262" s="13" t="n"/>
      <x:c r="I262" s="11" t="n"/>
    </x:row>
    <x:row r="263">
      <x:c r="A263" s="11" t="n"/>
      <x:c r="B263" s="12" t="n">
        <x:f>SUMIF(Trades!$T$3:$T$502,A263,Trades!$V$3:$V$502)</x:f>
        <x:v>0</x:v>
      </x:c>
      <x:c r="C263" s="12" t="n">
        <x:f>SUMIF(Trades!$T$3:$T$502,A263,Trades!$AB$3:$AB$502)</x:f>
        <x:v>0</x:v>
      </x:c>
      <x:c r="D263" s="12" t="n">
        <x:f>SUMIF(Trades!$T$3:$T$502,A263,Trades!$AB$3:$AB$502)+SUMIF(Trades!$T$3:$T$502,A263,Trades!$AA$3:$AA$502)+SUMIF(Trades!$T$3:$T$502,A263,Trades!$AC$3:$AC$502)</x:f>
        <x:v>0</x:v>
      </x:c>
      <x:c r="E263" s="11" t="n"/>
      <x:c r="F263" s="11" t="n"/>
      <x:c r="G263" s="13" t="n"/>
      <x:c r="H263" s="13" t="n"/>
      <x:c r="I263" s="11" t="n"/>
    </x:row>
    <x:row r="264">
      <x:c r="A264" s="11" t="n"/>
      <x:c r="B264" s="12" t="n">
        <x:f>SUMIF(Trades!$T$3:$T$502,A264,Trades!$V$3:$V$502)</x:f>
        <x:v>0</x:v>
      </x:c>
      <x:c r="C264" s="12" t="n">
        <x:f>SUMIF(Trades!$T$3:$T$502,A264,Trades!$AB$3:$AB$502)</x:f>
        <x:v>0</x:v>
      </x:c>
      <x:c r="D264" s="12" t="n">
        <x:f>SUMIF(Trades!$T$3:$T$502,A264,Trades!$AB$3:$AB$502)+SUMIF(Trades!$T$3:$T$502,A264,Trades!$AA$3:$AA$502)+SUMIF(Trades!$T$3:$T$502,A264,Trades!$AC$3:$AC$502)</x:f>
        <x:v>0</x:v>
      </x:c>
      <x:c r="E264" s="11" t="n"/>
      <x:c r="F264" s="11" t="n"/>
      <x:c r="G264" s="13" t="n"/>
      <x:c r="H264" s="13" t="n"/>
      <x:c r="I264" s="11" t="n"/>
    </x:row>
    <x:row r="265">
      <x:c r="A265" s="11" t="n"/>
      <x:c r="B265" s="12" t="n">
        <x:f>SUMIF(Trades!$T$3:$T$502,A265,Trades!$V$3:$V$502)</x:f>
        <x:v>0</x:v>
      </x:c>
      <x:c r="C265" s="12" t="n">
        <x:f>SUMIF(Trades!$T$3:$T$502,A265,Trades!$AB$3:$AB$502)</x:f>
        <x:v>0</x:v>
      </x:c>
      <x:c r="D265" s="12" t="n">
        <x:f>SUMIF(Trades!$T$3:$T$502,A265,Trades!$AB$3:$AB$502)+SUMIF(Trades!$T$3:$T$502,A265,Trades!$AA$3:$AA$502)+SUMIF(Trades!$T$3:$T$502,A265,Trades!$AC$3:$AC$502)</x:f>
        <x:v>0</x:v>
      </x:c>
      <x:c r="E265" s="11" t="n"/>
      <x:c r="F265" s="11" t="n"/>
      <x:c r="G265" s="13" t="n"/>
      <x:c r="H265" s="13" t="n"/>
      <x:c r="I265" s="11" t="n"/>
    </x:row>
    <x:row r="266">
      <x:c r="A266" s="11" t="n"/>
      <x:c r="B266" s="12" t="n">
        <x:f>SUMIF(Trades!$T$3:$T$502,A266,Trades!$V$3:$V$502)</x:f>
        <x:v>0</x:v>
      </x:c>
      <x:c r="C266" s="12" t="n">
        <x:f>SUMIF(Trades!$T$3:$T$502,A266,Trades!$AB$3:$AB$502)</x:f>
        <x:v>0</x:v>
      </x:c>
      <x:c r="D266" s="12" t="n">
        <x:f>SUMIF(Trades!$T$3:$T$502,A266,Trades!$AB$3:$AB$502)+SUMIF(Trades!$T$3:$T$502,A266,Trades!$AA$3:$AA$502)+SUMIF(Trades!$T$3:$T$502,A266,Trades!$AC$3:$AC$502)</x:f>
        <x:v>0</x:v>
      </x:c>
      <x:c r="E266" s="11" t="n"/>
      <x:c r="F266" s="11" t="n"/>
      <x:c r="G266" s="13" t="n"/>
      <x:c r="H266" s="13" t="n"/>
      <x:c r="I266" s="11" t="n"/>
    </x:row>
    <x:row r="267">
      <x:c r="A267" s="11" t="n"/>
      <x:c r="B267" s="12" t="n">
        <x:f>SUMIF(Trades!$T$3:$T$502,A267,Trades!$V$3:$V$502)</x:f>
        <x:v>0</x:v>
      </x:c>
      <x:c r="C267" s="12" t="n">
        <x:f>SUMIF(Trades!$T$3:$T$502,A267,Trades!$AB$3:$AB$502)</x:f>
        <x:v>0</x:v>
      </x:c>
      <x:c r="D267" s="12" t="n">
        <x:f>SUMIF(Trades!$T$3:$T$502,A267,Trades!$AB$3:$AB$502)+SUMIF(Trades!$T$3:$T$502,A267,Trades!$AA$3:$AA$502)+SUMIF(Trades!$T$3:$T$502,A267,Trades!$AC$3:$AC$502)</x:f>
        <x:v>0</x:v>
      </x:c>
      <x:c r="E267" s="11" t="n"/>
      <x:c r="F267" s="11" t="n"/>
      <x:c r="G267" s="13" t="n"/>
      <x:c r="H267" s="13" t="n"/>
      <x:c r="I267" s="11" t="n"/>
    </x:row>
    <x:row r="268">
      <x:c r="A268" s="11" t="n"/>
      <x:c r="B268" s="12" t="n">
        <x:f>SUMIF(Trades!$T$3:$T$502,A268,Trades!$V$3:$V$502)</x:f>
        <x:v>0</x:v>
      </x:c>
      <x:c r="C268" s="12" t="n">
        <x:f>SUMIF(Trades!$T$3:$T$502,A268,Trades!$AB$3:$AB$502)</x:f>
        <x:v>0</x:v>
      </x:c>
      <x:c r="D268" s="12" t="n">
        <x:f>SUMIF(Trades!$T$3:$T$502,A268,Trades!$AB$3:$AB$502)+SUMIF(Trades!$T$3:$T$502,A268,Trades!$AA$3:$AA$502)+SUMIF(Trades!$T$3:$T$502,A268,Trades!$AC$3:$AC$502)</x:f>
        <x:v>0</x:v>
      </x:c>
      <x:c r="E268" s="11" t="n"/>
      <x:c r="F268" s="11" t="n"/>
      <x:c r="G268" s="13" t="n"/>
      <x:c r="H268" s="13" t="n"/>
      <x:c r="I268" s="11" t="n"/>
    </x:row>
    <x:row r="269">
      <x:c r="A269" s="11" t="n"/>
      <x:c r="B269" s="12" t="n">
        <x:f>SUMIF(Trades!$T$3:$T$502,A269,Trades!$V$3:$V$502)</x:f>
        <x:v>0</x:v>
      </x:c>
      <x:c r="C269" s="12" t="n">
        <x:f>SUMIF(Trades!$T$3:$T$502,A269,Trades!$AB$3:$AB$502)</x:f>
        <x:v>0</x:v>
      </x:c>
      <x:c r="D269" s="12" t="n">
        <x:f>SUMIF(Trades!$T$3:$T$502,A269,Trades!$AB$3:$AB$502)+SUMIF(Trades!$T$3:$T$502,A269,Trades!$AA$3:$AA$502)+SUMIF(Trades!$T$3:$T$502,A269,Trades!$AC$3:$AC$502)</x:f>
        <x:v>0</x:v>
      </x:c>
      <x:c r="E269" s="11" t="n"/>
      <x:c r="F269" s="11" t="n"/>
      <x:c r="G269" s="13" t="n"/>
      <x:c r="H269" s="13" t="n"/>
      <x:c r="I269" s="11" t="n"/>
    </x:row>
    <x:row r="270">
      <x:c r="A270" s="11" t="n"/>
      <x:c r="B270" s="12" t="n">
        <x:f>SUMIF(Trades!$T$3:$T$502,A270,Trades!$V$3:$V$502)</x:f>
        <x:v>0</x:v>
      </x:c>
      <x:c r="C270" s="12" t="n">
        <x:f>SUMIF(Trades!$T$3:$T$502,A270,Trades!$AB$3:$AB$502)</x:f>
        <x:v>0</x:v>
      </x:c>
      <x:c r="D270" s="12" t="n">
        <x:f>SUMIF(Trades!$T$3:$T$502,A270,Trades!$AB$3:$AB$502)+SUMIF(Trades!$T$3:$T$502,A270,Trades!$AA$3:$AA$502)+SUMIF(Trades!$T$3:$T$502,A270,Trades!$AC$3:$AC$502)</x:f>
        <x:v>0</x:v>
      </x:c>
      <x:c r="E270" s="11" t="n"/>
      <x:c r="F270" s="11" t="n"/>
      <x:c r="G270" s="13" t="n"/>
      <x:c r="H270" s="13" t="n"/>
      <x:c r="I270" s="11" t="n"/>
    </x:row>
    <x:row r="271">
      <x:c r="A271" s="11" t="n"/>
      <x:c r="B271" s="12" t="n">
        <x:f>SUMIF(Trades!$T$3:$T$502,A271,Trades!$V$3:$V$502)</x:f>
        <x:v>0</x:v>
      </x:c>
      <x:c r="C271" s="12" t="n">
        <x:f>SUMIF(Trades!$T$3:$T$502,A271,Trades!$AB$3:$AB$502)</x:f>
        <x:v>0</x:v>
      </x:c>
      <x:c r="D271" s="12" t="n">
        <x:f>SUMIF(Trades!$T$3:$T$502,A271,Trades!$AB$3:$AB$502)+SUMIF(Trades!$T$3:$T$502,A271,Trades!$AA$3:$AA$502)+SUMIF(Trades!$T$3:$T$502,A271,Trades!$AC$3:$AC$502)</x:f>
        <x:v>0</x:v>
      </x:c>
      <x:c r="E271" s="11" t="n"/>
      <x:c r="F271" s="11" t="n"/>
      <x:c r="G271" s="13" t="n"/>
      <x:c r="H271" s="13" t="n"/>
      <x:c r="I271" s="11" t="n"/>
    </x:row>
    <x:row r="272">
      <x:c r="A272" s="11" t="n"/>
      <x:c r="B272" s="12" t="n">
        <x:f>SUMIF(Trades!$T$3:$T$502,A272,Trades!$V$3:$V$502)</x:f>
        <x:v>0</x:v>
      </x:c>
      <x:c r="C272" s="12" t="n">
        <x:f>SUMIF(Trades!$T$3:$T$502,A272,Trades!$AB$3:$AB$502)</x:f>
        <x:v>0</x:v>
      </x:c>
      <x:c r="D272" s="12" t="n">
        <x:f>SUMIF(Trades!$T$3:$T$502,A272,Trades!$AB$3:$AB$502)+SUMIF(Trades!$T$3:$T$502,A272,Trades!$AA$3:$AA$502)+SUMIF(Trades!$T$3:$T$502,A272,Trades!$AC$3:$AC$502)</x:f>
        <x:v>0</x:v>
      </x:c>
      <x:c r="E272" s="11" t="n"/>
      <x:c r="F272" s="11" t="n"/>
      <x:c r="G272" s="13" t="n"/>
      <x:c r="H272" s="13" t="n"/>
      <x:c r="I272" s="11" t="n"/>
    </x:row>
    <x:row r="273">
      <x:c r="A273" s="11" t="n"/>
      <x:c r="B273" s="12" t="n">
        <x:f>SUMIF(Trades!$T$3:$T$502,A273,Trades!$V$3:$V$502)</x:f>
        <x:v>0</x:v>
      </x:c>
      <x:c r="C273" s="12" t="n">
        <x:f>SUMIF(Trades!$T$3:$T$502,A273,Trades!$AB$3:$AB$502)</x:f>
        <x:v>0</x:v>
      </x:c>
      <x:c r="D273" s="12" t="n">
        <x:f>SUMIF(Trades!$T$3:$T$502,A273,Trades!$AB$3:$AB$502)+SUMIF(Trades!$T$3:$T$502,A273,Trades!$AA$3:$AA$502)+SUMIF(Trades!$T$3:$T$502,A273,Trades!$AC$3:$AC$502)</x:f>
        <x:v>0</x:v>
      </x:c>
      <x:c r="E273" s="11" t="n"/>
      <x:c r="F273" s="11" t="n"/>
      <x:c r="G273" s="13" t="n"/>
      <x:c r="H273" s="13" t="n"/>
      <x:c r="I273" s="11" t="n"/>
    </x:row>
    <x:row r="274">
      <x:c r="A274" s="11" t="n"/>
      <x:c r="B274" s="12" t="n">
        <x:f>SUMIF(Trades!$T$3:$T$502,A274,Trades!$V$3:$V$502)</x:f>
        <x:v>0</x:v>
      </x:c>
      <x:c r="C274" s="12" t="n">
        <x:f>SUMIF(Trades!$T$3:$T$502,A274,Trades!$AB$3:$AB$502)</x:f>
        <x:v>0</x:v>
      </x:c>
      <x:c r="D274" s="12" t="n">
        <x:f>SUMIF(Trades!$T$3:$T$502,A274,Trades!$AB$3:$AB$502)+SUMIF(Trades!$T$3:$T$502,A274,Trades!$AA$3:$AA$502)+SUMIF(Trades!$T$3:$T$502,A274,Trades!$AC$3:$AC$502)</x:f>
        <x:v>0</x:v>
      </x:c>
      <x:c r="E274" s="11" t="n"/>
      <x:c r="F274" s="11" t="n"/>
      <x:c r="G274" s="13" t="n"/>
      <x:c r="H274" s="13" t="n"/>
      <x:c r="I274" s="11" t="n"/>
    </x:row>
    <x:row r="275">
      <x:c r="A275" s="11" t="n"/>
      <x:c r="B275" s="12" t="n">
        <x:f>SUMIF(Trades!$T$3:$T$502,A275,Trades!$V$3:$V$502)</x:f>
        <x:v>0</x:v>
      </x:c>
      <x:c r="C275" s="12" t="n">
        <x:f>SUMIF(Trades!$T$3:$T$502,A275,Trades!$AB$3:$AB$502)</x:f>
        <x:v>0</x:v>
      </x:c>
      <x:c r="D275" s="12" t="n">
        <x:f>SUMIF(Trades!$T$3:$T$502,A275,Trades!$AB$3:$AB$502)+SUMIF(Trades!$T$3:$T$502,A275,Trades!$AA$3:$AA$502)+SUMIF(Trades!$T$3:$T$502,A275,Trades!$AC$3:$AC$502)</x:f>
        <x:v>0</x:v>
      </x:c>
      <x:c r="E275" s="11" t="n"/>
      <x:c r="F275" s="11" t="n"/>
      <x:c r="G275" s="13" t="n"/>
      <x:c r="H275" s="13" t="n"/>
      <x:c r="I275" s="11" t="n"/>
    </x:row>
    <x:row r="276">
      <x:c r="A276" s="11" t="n"/>
      <x:c r="B276" s="12" t="n">
        <x:f>SUMIF(Trades!$T$3:$T$502,A276,Trades!$V$3:$V$502)</x:f>
        <x:v>0</x:v>
      </x:c>
      <x:c r="C276" s="12" t="n">
        <x:f>SUMIF(Trades!$T$3:$T$502,A276,Trades!$AB$3:$AB$502)</x:f>
        <x:v>0</x:v>
      </x:c>
      <x:c r="D276" s="12" t="n">
        <x:f>SUMIF(Trades!$T$3:$T$502,A276,Trades!$AB$3:$AB$502)+SUMIF(Trades!$T$3:$T$502,A276,Trades!$AA$3:$AA$502)+SUMIF(Trades!$T$3:$T$502,A276,Trades!$AC$3:$AC$502)</x:f>
        <x:v>0</x:v>
      </x:c>
      <x:c r="E276" s="11" t="n"/>
      <x:c r="F276" s="11" t="n"/>
      <x:c r="G276" s="13" t="n"/>
      <x:c r="H276" s="13" t="n"/>
      <x:c r="I276" s="11" t="n"/>
    </x:row>
    <x:row r="277">
      <x:c r="A277" s="11" t="n"/>
      <x:c r="B277" s="12" t="n">
        <x:f>SUMIF(Trades!$T$3:$T$502,A277,Trades!$V$3:$V$502)</x:f>
        <x:v>0</x:v>
      </x:c>
      <x:c r="C277" s="12" t="n">
        <x:f>SUMIF(Trades!$T$3:$T$502,A277,Trades!$AB$3:$AB$502)</x:f>
        <x:v>0</x:v>
      </x:c>
      <x:c r="D277" s="12" t="n">
        <x:f>SUMIF(Trades!$T$3:$T$502,A277,Trades!$AB$3:$AB$502)+SUMIF(Trades!$T$3:$T$502,A277,Trades!$AA$3:$AA$502)+SUMIF(Trades!$T$3:$T$502,A277,Trades!$AC$3:$AC$502)</x:f>
        <x:v>0</x:v>
      </x:c>
      <x:c r="E277" s="11" t="n"/>
      <x:c r="F277" s="11" t="n"/>
      <x:c r="G277" s="13" t="n"/>
      <x:c r="H277" s="13" t="n"/>
      <x:c r="I277" s="11" t="n"/>
    </x:row>
    <x:row r="278">
      <x:c r="A278" s="11" t="n"/>
      <x:c r="B278" s="12" t="n">
        <x:f>SUMIF(Trades!$T$3:$T$502,A278,Trades!$V$3:$V$502)</x:f>
        <x:v>0</x:v>
      </x:c>
      <x:c r="C278" s="12" t="n">
        <x:f>SUMIF(Trades!$T$3:$T$502,A278,Trades!$AB$3:$AB$502)</x:f>
        <x:v>0</x:v>
      </x:c>
      <x:c r="D278" s="12" t="n">
        <x:f>SUMIF(Trades!$T$3:$T$502,A278,Trades!$AB$3:$AB$502)+SUMIF(Trades!$T$3:$T$502,A278,Trades!$AA$3:$AA$502)+SUMIF(Trades!$T$3:$T$502,A278,Trades!$AC$3:$AC$502)</x:f>
        <x:v>0</x:v>
      </x:c>
      <x:c r="E278" s="11" t="n"/>
      <x:c r="F278" s="11" t="n"/>
      <x:c r="G278" s="13" t="n"/>
      <x:c r="H278" s="13" t="n"/>
      <x:c r="I278" s="11" t="n"/>
    </x:row>
    <x:row r="279">
      <x:c r="A279" s="11" t="n"/>
      <x:c r="B279" s="12" t="n">
        <x:f>SUMIF(Trades!$T$3:$T$502,A279,Trades!$V$3:$V$502)</x:f>
        <x:v>0</x:v>
      </x:c>
      <x:c r="C279" s="12" t="n">
        <x:f>SUMIF(Trades!$T$3:$T$502,A279,Trades!$AB$3:$AB$502)</x:f>
        <x:v>0</x:v>
      </x:c>
      <x:c r="D279" s="12" t="n">
        <x:f>SUMIF(Trades!$T$3:$T$502,A279,Trades!$AB$3:$AB$502)+SUMIF(Trades!$T$3:$T$502,A279,Trades!$AA$3:$AA$502)+SUMIF(Trades!$T$3:$T$502,A279,Trades!$AC$3:$AC$502)</x:f>
        <x:v>0</x:v>
      </x:c>
      <x:c r="E279" s="11" t="n"/>
      <x:c r="F279" s="11" t="n"/>
      <x:c r="G279" s="13" t="n"/>
      <x:c r="H279" s="13" t="n"/>
      <x:c r="I279" s="11" t="n"/>
    </x:row>
    <x:row r="280">
      <x:c r="A280" s="11" t="n"/>
      <x:c r="B280" s="12" t="n">
        <x:f>SUMIF(Trades!$T$3:$T$502,A280,Trades!$V$3:$V$502)</x:f>
        <x:v>0</x:v>
      </x:c>
      <x:c r="C280" s="12" t="n">
        <x:f>SUMIF(Trades!$T$3:$T$502,A280,Trades!$AB$3:$AB$502)</x:f>
        <x:v>0</x:v>
      </x:c>
      <x:c r="D280" s="12" t="n">
        <x:f>SUMIF(Trades!$T$3:$T$502,A280,Trades!$AB$3:$AB$502)+SUMIF(Trades!$T$3:$T$502,A280,Trades!$AA$3:$AA$502)+SUMIF(Trades!$T$3:$T$502,A280,Trades!$AC$3:$AC$502)</x:f>
        <x:v>0</x:v>
      </x:c>
      <x:c r="E280" s="11" t="n"/>
      <x:c r="F280" s="11" t="n"/>
      <x:c r="G280" s="13" t="n"/>
      <x:c r="H280" s="13" t="n"/>
      <x:c r="I280" s="11" t="n"/>
    </x:row>
    <x:row r="281">
      <x:c r="A281" s="11" t="n"/>
      <x:c r="B281" s="12" t="n">
        <x:f>SUMIF(Trades!$T$3:$T$502,A281,Trades!$V$3:$V$502)</x:f>
        <x:v>0</x:v>
      </x:c>
      <x:c r="C281" s="12" t="n">
        <x:f>SUMIF(Trades!$T$3:$T$502,A281,Trades!$AB$3:$AB$502)</x:f>
        <x:v>0</x:v>
      </x:c>
      <x:c r="D281" s="12" t="n">
        <x:f>SUMIF(Trades!$T$3:$T$502,A281,Trades!$AB$3:$AB$502)+SUMIF(Trades!$T$3:$T$502,A281,Trades!$AA$3:$AA$502)+SUMIF(Trades!$T$3:$T$502,A281,Trades!$AC$3:$AC$502)</x:f>
        <x:v>0</x:v>
      </x:c>
      <x:c r="E281" s="11" t="n"/>
      <x:c r="F281" s="11" t="n"/>
      <x:c r="G281" s="13" t="n"/>
      <x:c r="H281" s="13" t="n"/>
      <x:c r="I281" s="11" t="n"/>
    </x:row>
    <x:row r="282">
      <x:c r="A282" s="11" t="n"/>
      <x:c r="B282" s="12" t="n">
        <x:f>SUMIF(Trades!$T$3:$T$502,A282,Trades!$V$3:$V$502)</x:f>
        <x:v>0</x:v>
      </x:c>
      <x:c r="C282" s="12" t="n">
        <x:f>SUMIF(Trades!$T$3:$T$502,A282,Trades!$AB$3:$AB$502)</x:f>
        <x:v>0</x:v>
      </x:c>
      <x:c r="D282" s="12" t="n">
        <x:f>SUMIF(Trades!$T$3:$T$502,A282,Trades!$AB$3:$AB$502)+SUMIF(Trades!$T$3:$T$502,A282,Trades!$AA$3:$AA$502)+SUMIF(Trades!$T$3:$T$502,A282,Trades!$AC$3:$AC$502)</x:f>
        <x:v>0</x:v>
      </x:c>
      <x:c r="E282" s="11" t="n"/>
      <x:c r="F282" s="11" t="n"/>
      <x:c r="G282" s="13" t="n"/>
      <x:c r="H282" s="13" t="n"/>
      <x:c r="I282" s="11" t="n"/>
    </x:row>
    <x:row r="283">
      <x:c r="A283" s="11" t="n"/>
      <x:c r="B283" s="12" t="n">
        <x:f>SUMIF(Trades!$T$3:$T$502,A283,Trades!$V$3:$V$502)</x:f>
        <x:v>0</x:v>
      </x:c>
      <x:c r="C283" s="12" t="n">
        <x:f>SUMIF(Trades!$T$3:$T$502,A283,Trades!$AB$3:$AB$502)</x:f>
        <x:v>0</x:v>
      </x:c>
      <x:c r="D283" s="12" t="n">
        <x:f>SUMIF(Trades!$T$3:$T$502,A283,Trades!$AB$3:$AB$502)+SUMIF(Trades!$T$3:$T$502,A283,Trades!$AA$3:$AA$502)+SUMIF(Trades!$T$3:$T$502,A283,Trades!$AC$3:$AC$502)</x:f>
        <x:v>0</x:v>
      </x:c>
      <x:c r="E283" s="11" t="n"/>
      <x:c r="F283" s="11" t="n"/>
      <x:c r="G283" s="13" t="n"/>
      <x:c r="H283" s="13" t="n"/>
      <x:c r="I283" s="11" t="n"/>
    </x:row>
    <x:row r="284">
      <x:c r="A284" s="11" t="n"/>
      <x:c r="B284" s="12" t="n">
        <x:f>SUMIF(Trades!$T$3:$T$502,A284,Trades!$V$3:$V$502)</x:f>
        <x:v>0</x:v>
      </x:c>
      <x:c r="C284" s="12" t="n">
        <x:f>SUMIF(Trades!$T$3:$T$502,A284,Trades!$AB$3:$AB$502)</x:f>
        <x:v>0</x:v>
      </x:c>
      <x:c r="D284" s="12" t="n">
        <x:f>SUMIF(Trades!$T$3:$T$502,A284,Trades!$AB$3:$AB$502)+SUMIF(Trades!$T$3:$T$502,A284,Trades!$AA$3:$AA$502)+SUMIF(Trades!$T$3:$T$502,A284,Trades!$AC$3:$AC$502)</x:f>
        <x:v>0</x:v>
      </x:c>
      <x:c r="E284" s="11" t="n"/>
      <x:c r="F284" s="11" t="n"/>
      <x:c r="G284" s="13" t="n"/>
      <x:c r="H284" s="13" t="n"/>
      <x:c r="I284" s="11" t="n"/>
    </x:row>
    <x:row r="285">
      <x:c r="A285" s="11" t="n"/>
      <x:c r="B285" s="12" t="n">
        <x:f>SUMIF(Trades!$T$3:$T$502,A285,Trades!$V$3:$V$502)</x:f>
        <x:v>0</x:v>
      </x:c>
      <x:c r="C285" s="12" t="n">
        <x:f>SUMIF(Trades!$T$3:$T$502,A285,Trades!$AB$3:$AB$502)</x:f>
        <x:v>0</x:v>
      </x:c>
      <x:c r="D285" s="12" t="n">
        <x:f>SUMIF(Trades!$T$3:$T$502,A285,Trades!$AB$3:$AB$502)+SUMIF(Trades!$T$3:$T$502,A285,Trades!$AA$3:$AA$502)+SUMIF(Trades!$T$3:$T$502,A285,Trades!$AC$3:$AC$502)</x:f>
        <x:v>0</x:v>
      </x:c>
      <x:c r="E285" s="11" t="n"/>
      <x:c r="F285" s="11" t="n"/>
      <x:c r="G285" s="13" t="n"/>
      <x:c r="H285" s="13" t="n"/>
      <x:c r="I285" s="11" t="n"/>
    </x:row>
    <x:row r="286">
      <x:c r="A286" s="11" t="n"/>
      <x:c r="B286" s="12" t="n">
        <x:f>SUMIF(Trades!$T$3:$T$502,A286,Trades!$V$3:$V$502)</x:f>
        <x:v>0</x:v>
      </x:c>
      <x:c r="C286" s="12" t="n">
        <x:f>SUMIF(Trades!$T$3:$T$502,A286,Trades!$AB$3:$AB$502)</x:f>
        <x:v>0</x:v>
      </x:c>
      <x:c r="D286" s="12" t="n">
        <x:f>SUMIF(Trades!$T$3:$T$502,A286,Trades!$AB$3:$AB$502)+SUMIF(Trades!$T$3:$T$502,A286,Trades!$AA$3:$AA$502)+SUMIF(Trades!$T$3:$T$502,A286,Trades!$AC$3:$AC$502)</x:f>
        <x:v>0</x:v>
      </x:c>
      <x:c r="E286" s="11" t="n"/>
      <x:c r="F286" s="11" t="n"/>
      <x:c r="G286" s="13" t="n"/>
      <x:c r="H286" s="13" t="n"/>
      <x:c r="I286" s="11" t="n"/>
    </x:row>
    <x:row r="287">
      <x:c r="A287" s="11" t="n"/>
      <x:c r="B287" s="12" t="n">
        <x:f>SUMIF(Trades!$T$3:$T$502,A287,Trades!$V$3:$V$502)</x:f>
        <x:v>0</x:v>
      </x:c>
      <x:c r="C287" s="12" t="n">
        <x:f>SUMIF(Trades!$T$3:$T$502,A287,Trades!$AB$3:$AB$502)</x:f>
        <x:v>0</x:v>
      </x:c>
      <x:c r="D287" s="12" t="n">
        <x:f>SUMIF(Trades!$T$3:$T$502,A287,Trades!$AB$3:$AB$502)+SUMIF(Trades!$T$3:$T$502,A287,Trades!$AA$3:$AA$502)+SUMIF(Trades!$T$3:$T$502,A287,Trades!$AC$3:$AC$502)</x:f>
        <x:v>0</x:v>
      </x:c>
      <x:c r="E287" s="11" t="n"/>
      <x:c r="F287" s="11" t="n"/>
      <x:c r="G287" s="13" t="n"/>
      <x:c r="H287" s="13" t="n"/>
      <x:c r="I287" s="11" t="n"/>
    </x:row>
    <x:row r="288">
      <x:c r="A288" s="11" t="n"/>
      <x:c r="B288" s="12" t="n">
        <x:f>SUMIF(Trades!$T$3:$T$502,A288,Trades!$V$3:$V$502)</x:f>
        <x:v>0</x:v>
      </x:c>
      <x:c r="C288" s="12" t="n">
        <x:f>SUMIF(Trades!$T$3:$T$502,A288,Trades!$AB$3:$AB$502)</x:f>
        <x:v>0</x:v>
      </x:c>
      <x:c r="D288" s="12" t="n">
        <x:f>SUMIF(Trades!$T$3:$T$502,A288,Trades!$AB$3:$AB$502)+SUMIF(Trades!$T$3:$T$502,A288,Trades!$AA$3:$AA$502)+SUMIF(Trades!$T$3:$T$502,A288,Trades!$AC$3:$AC$502)</x:f>
        <x:v>0</x:v>
      </x:c>
      <x:c r="E288" s="11" t="n"/>
      <x:c r="F288" s="11" t="n"/>
      <x:c r="G288" s="13" t="n"/>
      <x:c r="H288" s="13" t="n"/>
      <x:c r="I288" s="11" t="n"/>
    </x:row>
    <x:row r="289">
      <x:c r="A289" s="11" t="n"/>
      <x:c r="B289" s="12" t="n">
        <x:f>SUMIF(Trades!$T$3:$T$502,A289,Trades!$V$3:$V$502)</x:f>
        <x:v>0</x:v>
      </x:c>
      <x:c r="C289" s="12" t="n">
        <x:f>SUMIF(Trades!$T$3:$T$502,A289,Trades!$AB$3:$AB$502)</x:f>
        <x:v>0</x:v>
      </x:c>
      <x:c r="D289" s="12" t="n">
        <x:f>SUMIF(Trades!$T$3:$T$502,A289,Trades!$AB$3:$AB$502)+SUMIF(Trades!$T$3:$T$502,A289,Trades!$AA$3:$AA$502)+SUMIF(Trades!$T$3:$T$502,A289,Trades!$AC$3:$AC$502)</x:f>
        <x:v>0</x:v>
      </x:c>
      <x:c r="E289" s="11" t="n"/>
      <x:c r="F289" s="11" t="n"/>
      <x:c r="G289" s="13" t="n"/>
      <x:c r="H289" s="13" t="n"/>
      <x:c r="I289" s="11" t="n"/>
    </x:row>
    <x:row r="290">
      <x:c r="A290" s="11" t="n"/>
      <x:c r="B290" s="12" t="n">
        <x:f>SUMIF(Trades!$T$3:$T$502,A290,Trades!$V$3:$V$502)</x:f>
        <x:v>0</x:v>
      </x:c>
      <x:c r="C290" s="12" t="n">
        <x:f>SUMIF(Trades!$T$3:$T$502,A290,Trades!$AB$3:$AB$502)</x:f>
        <x:v>0</x:v>
      </x:c>
      <x:c r="D290" s="12" t="n">
        <x:f>SUMIF(Trades!$T$3:$T$502,A290,Trades!$AB$3:$AB$502)+SUMIF(Trades!$T$3:$T$502,A290,Trades!$AA$3:$AA$502)+SUMIF(Trades!$T$3:$T$502,A290,Trades!$AC$3:$AC$502)</x:f>
        <x:v>0</x:v>
      </x:c>
      <x:c r="E290" s="11" t="n"/>
      <x:c r="F290" s="11" t="n"/>
      <x:c r="G290" s="13" t="n"/>
      <x:c r="H290" s="13" t="n"/>
      <x:c r="I290" s="11" t="n"/>
    </x:row>
    <x:row r="291">
      <x:c r="A291" s="11" t="n"/>
      <x:c r="B291" s="12" t="n">
        <x:f>SUMIF(Trades!$T$3:$T$502,A291,Trades!$V$3:$V$502)</x:f>
        <x:v>0</x:v>
      </x:c>
      <x:c r="C291" s="12" t="n">
        <x:f>SUMIF(Trades!$T$3:$T$502,A291,Trades!$AB$3:$AB$502)</x:f>
        <x:v>0</x:v>
      </x:c>
      <x:c r="D291" s="12" t="n">
        <x:f>SUMIF(Trades!$T$3:$T$502,A291,Trades!$AB$3:$AB$502)+SUMIF(Trades!$T$3:$T$502,A291,Trades!$AA$3:$AA$502)+SUMIF(Trades!$T$3:$T$502,A291,Trades!$AC$3:$AC$502)</x:f>
        <x:v>0</x:v>
      </x:c>
      <x:c r="E291" s="11" t="n"/>
      <x:c r="F291" s="11" t="n"/>
      <x:c r="G291" s="13" t="n"/>
      <x:c r="H291" s="13" t="n"/>
      <x:c r="I291" s="11" t="n"/>
    </x:row>
    <x:row r="292">
      <x:c r="A292" s="11" t="n"/>
      <x:c r="B292" s="12" t="n">
        <x:f>SUMIF(Trades!$T$3:$T$502,A292,Trades!$V$3:$V$502)</x:f>
        <x:v>0</x:v>
      </x:c>
      <x:c r="C292" s="12" t="n">
        <x:f>SUMIF(Trades!$T$3:$T$502,A292,Trades!$AB$3:$AB$502)</x:f>
        <x:v>0</x:v>
      </x:c>
      <x:c r="D292" s="12" t="n">
        <x:f>SUMIF(Trades!$T$3:$T$502,A292,Trades!$AB$3:$AB$502)+SUMIF(Trades!$T$3:$T$502,A292,Trades!$AA$3:$AA$502)+SUMIF(Trades!$T$3:$T$502,A292,Trades!$AC$3:$AC$502)</x:f>
        <x:v>0</x:v>
      </x:c>
      <x:c r="E292" s="11" t="n"/>
      <x:c r="F292" s="11" t="n"/>
      <x:c r="G292" s="13" t="n"/>
      <x:c r="H292" s="13" t="n"/>
      <x:c r="I292" s="11" t="n"/>
    </x:row>
    <x:row r="293">
      <x:c r="A293" s="11" t="n"/>
      <x:c r="B293" s="12" t="n">
        <x:f>SUMIF(Trades!$T$3:$T$502,A293,Trades!$V$3:$V$502)</x:f>
        <x:v>0</x:v>
      </x:c>
      <x:c r="C293" s="12" t="n">
        <x:f>SUMIF(Trades!$T$3:$T$502,A293,Trades!$AB$3:$AB$502)</x:f>
        <x:v>0</x:v>
      </x:c>
      <x:c r="D293" s="12" t="n">
        <x:f>SUMIF(Trades!$T$3:$T$502,A293,Trades!$AB$3:$AB$502)+SUMIF(Trades!$T$3:$T$502,A293,Trades!$AA$3:$AA$502)+SUMIF(Trades!$T$3:$T$502,A293,Trades!$AC$3:$AC$502)</x:f>
        <x:v>0</x:v>
      </x:c>
      <x:c r="E293" s="11" t="n"/>
      <x:c r="F293" s="11" t="n"/>
      <x:c r="G293" s="13" t="n"/>
      <x:c r="H293" s="13" t="n"/>
      <x:c r="I293" s="11" t="n"/>
    </x:row>
    <x:row r="294">
      <x:c r="A294" s="11" t="n"/>
      <x:c r="B294" s="12" t="n">
        <x:f>SUMIF(Trades!$T$3:$T$502,A294,Trades!$V$3:$V$502)</x:f>
        <x:v>0</x:v>
      </x:c>
      <x:c r="C294" s="12" t="n">
        <x:f>SUMIF(Trades!$T$3:$T$502,A294,Trades!$AB$3:$AB$502)</x:f>
        <x:v>0</x:v>
      </x:c>
      <x:c r="D294" s="12" t="n">
        <x:f>SUMIF(Trades!$T$3:$T$502,A294,Trades!$AB$3:$AB$502)+SUMIF(Trades!$T$3:$T$502,A294,Trades!$AA$3:$AA$502)+SUMIF(Trades!$T$3:$T$502,A294,Trades!$AC$3:$AC$502)</x:f>
        <x:v>0</x:v>
      </x:c>
      <x:c r="E294" s="11" t="n"/>
      <x:c r="F294" s="11" t="n"/>
      <x:c r="G294" s="13" t="n"/>
      <x:c r="H294" s="13" t="n"/>
      <x:c r="I294" s="11" t="n"/>
    </x:row>
    <x:row r="295">
      <x:c r="A295" s="11" t="n"/>
      <x:c r="B295" s="12" t="n">
        <x:f>SUMIF(Trades!$T$3:$T$502,A295,Trades!$V$3:$V$502)</x:f>
        <x:v>0</x:v>
      </x:c>
      <x:c r="C295" s="12" t="n">
        <x:f>SUMIF(Trades!$T$3:$T$502,A295,Trades!$AB$3:$AB$502)</x:f>
        <x:v>0</x:v>
      </x:c>
      <x:c r="D295" s="12" t="n">
        <x:f>SUMIF(Trades!$T$3:$T$502,A295,Trades!$AB$3:$AB$502)+SUMIF(Trades!$T$3:$T$502,A295,Trades!$AA$3:$AA$502)+SUMIF(Trades!$T$3:$T$502,A295,Trades!$AC$3:$AC$502)</x:f>
        <x:v>0</x:v>
      </x:c>
      <x:c r="E295" s="11" t="n"/>
      <x:c r="F295" s="11" t="n"/>
      <x:c r="G295" s="13" t="n"/>
      <x:c r="H295" s="13" t="n"/>
      <x:c r="I295" s="11" t="n"/>
    </x:row>
    <x:row r="296">
      <x:c r="A296" s="11" t="n"/>
      <x:c r="B296" s="12" t="n">
        <x:f>SUMIF(Trades!$T$3:$T$502,A296,Trades!$V$3:$V$502)</x:f>
        <x:v>0</x:v>
      </x:c>
      <x:c r="C296" s="12" t="n">
        <x:f>SUMIF(Trades!$T$3:$T$502,A296,Trades!$AB$3:$AB$502)</x:f>
        <x:v>0</x:v>
      </x:c>
      <x:c r="D296" s="12" t="n">
        <x:f>SUMIF(Trades!$T$3:$T$502,A296,Trades!$AB$3:$AB$502)+SUMIF(Trades!$T$3:$T$502,A296,Trades!$AA$3:$AA$502)+SUMIF(Trades!$T$3:$T$502,A296,Trades!$AC$3:$AC$502)</x:f>
        <x:v>0</x:v>
      </x:c>
      <x:c r="E296" s="11" t="n"/>
      <x:c r="F296" s="11" t="n"/>
      <x:c r="G296" s="13" t="n"/>
      <x:c r="H296" s="13" t="n"/>
      <x:c r="I296" s="11" t="n"/>
    </x:row>
    <x:row r="297">
      <x:c r="A297" s="11" t="n"/>
      <x:c r="B297" s="12" t="n">
        <x:f>SUMIF(Trades!$T$3:$T$502,A297,Trades!$V$3:$V$502)</x:f>
        <x:v>0</x:v>
      </x:c>
      <x:c r="C297" s="12" t="n">
        <x:f>SUMIF(Trades!$T$3:$T$502,A297,Trades!$AB$3:$AB$502)</x:f>
        <x:v>0</x:v>
      </x:c>
      <x:c r="D297" s="12" t="n">
        <x:f>SUMIF(Trades!$T$3:$T$502,A297,Trades!$AB$3:$AB$502)+SUMIF(Trades!$T$3:$T$502,A297,Trades!$AA$3:$AA$502)+SUMIF(Trades!$T$3:$T$502,A297,Trades!$AC$3:$AC$502)</x:f>
        <x:v>0</x:v>
      </x:c>
      <x:c r="E297" s="11" t="n"/>
      <x:c r="F297" s="11" t="n"/>
      <x:c r="G297" s="13" t="n"/>
      <x:c r="H297" s="13" t="n"/>
      <x:c r="I297" s="11" t="n"/>
    </x:row>
    <x:row r="298">
      <x:c r="A298" s="11" t="n"/>
      <x:c r="B298" s="12" t="n">
        <x:f>SUMIF(Trades!$T$3:$T$502,A298,Trades!$V$3:$V$502)</x:f>
        <x:v>0</x:v>
      </x:c>
      <x:c r="C298" s="12" t="n">
        <x:f>SUMIF(Trades!$T$3:$T$502,A298,Trades!$AB$3:$AB$502)</x:f>
        <x:v>0</x:v>
      </x:c>
      <x:c r="D298" s="12" t="n">
        <x:f>SUMIF(Trades!$T$3:$T$502,A298,Trades!$AB$3:$AB$502)+SUMIF(Trades!$T$3:$T$502,A298,Trades!$AA$3:$AA$502)+SUMIF(Trades!$T$3:$T$502,A298,Trades!$AC$3:$AC$502)</x:f>
        <x:v>0</x:v>
      </x:c>
      <x:c r="E298" s="11" t="n"/>
      <x:c r="F298" s="11" t="n"/>
      <x:c r="G298" s="13" t="n"/>
      <x:c r="H298" s="13" t="n"/>
      <x:c r="I298" s="11" t="n"/>
    </x:row>
    <x:row r="299">
      <x:c r="A299" s="11" t="n"/>
      <x:c r="B299" s="12" t="n">
        <x:f>SUMIF(Trades!$T$3:$T$502,A299,Trades!$V$3:$V$502)</x:f>
        <x:v>0</x:v>
      </x:c>
      <x:c r="C299" s="12" t="n">
        <x:f>SUMIF(Trades!$T$3:$T$502,A299,Trades!$AB$3:$AB$502)</x:f>
        <x:v>0</x:v>
      </x:c>
      <x:c r="D299" s="12" t="n">
        <x:f>SUMIF(Trades!$T$3:$T$502,A299,Trades!$AB$3:$AB$502)+SUMIF(Trades!$T$3:$T$502,A299,Trades!$AA$3:$AA$502)+SUMIF(Trades!$T$3:$T$502,A299,Trades!$AC$3:$AC$502)</x:f>
        <x:v>0</x:v>
      </x:c>
      <x:c r="E299" s="11" t="n"/>
      <x:c r="F299" s="11" t="n"/>
      <x:c r="G299" s="13" t="n"/>
      <x:c r="H299" s="13" t="n"/>
      <x:c r="I299" s="11" t="n"/>
    </x:row>
    <x:row r="300">
      <x:c r="A300" s="11" t="n"/>
      <x:c r="B300" s="12" t="n">
        <x:f>SUMIF(Trades!$T$3:$T$502,A300,Trades!$V$3:$V$502)</x:f>
        <x:v>0</x:v>
      </x:c>
      <x:c r="C300" s="12" t="n">
        <x:f>SUMIF(Trades!$T$3:$T$502,A300,Trades!$AB$3:$AB$502)</x:f>
        <x:v>0</x:v>
      </x:c>
      <x:c r="D300" s="12" t="n">
        <x:f>SUMIF(Trades!$T$3:$T$502,A300,Trades!$AB$3:$AB$502)+SUMIF(Trades!$T$3:$T$502,A300,Trades!$AA$3:$AA$502)+SUMIF(Trades!$T$3:$T$502,A300,Trades!$AC$3:$AC$502)</x:f>
        <x:v>0</x:v>
      </x:c>
      <x:c r="E300" s="11" t="n"/>
      <x:c r="F300" s="11" t="n"/>
      <x:c r="G300" s="13" t="n"/>
      <x:c r="H300" s="13" t="n"/>
      <x:c r="I300" s="11" t="n"/>
    </x:row>
    <x:row r="301">
      <x:c r="A301" s="11" t="n"/>
      <x:c r="B301" s="12" t="n">
        <x:f>SUMIF(Trades!$T$3:$T$502,A301,Trades!$V$3:$V$502)</x:f>
        <x:v>0</x:v>
      </x:c>
      <x:c r="C301" s="12" t="n">
        <x:f>SUMIF(Trades!$T$3:$T$502,A301,Trades!$AB$3:$AB$502)</x:f>
        <x:v>0</x:v>
      </x:c>
      <x:c r="D301" s="12" t="n">
        <x:f>SUMIF(Trades!$T$3:$T$502,A301,Trades!$AB$3:$AB$502)+SUMIF(Trades!$T$3:$T$502,A301,Trades!$AA$3:$AA$502)+SUMIF(Trades!$T$3:$T$502,A301,Trades!$AC$3:$AC$502)</x:f>
        <x:v>0</x:v>
      </x:c>
      <x:c r="E301" s="11" t="n"/>
      <x:c r="F301" s="11" t="n"/>
      <x:c r="G301" s="13" t="n"/>
      <x:c r="H301" s="13" t="n"/>
      <x:c r="I301" s="11" t="n"/>
    </x:row>
    <x:row r="302">
      <x:c r="A302" s="11" t="n"/>
      <x:c r="B302" s="12" t="n">
        <x:f>SUMIF(Trades!$T$3:$T$502,A302,Trades!$V$3:$V$502)</x:f>
        <x:v>0</x:v>
      </x:c>
      <x:c r="C302" s="12" t="n">
        <x:f>SUMIF(Trades!$T$3:$T$502,A302,Trades!$AB$3:$AB$502)</x:f>
        <x:v>0</x:v>
      </x:c>
      <x:c r="D302" s="12" t="n">
        <x:f>SUMIF(Trades!$T$3:$T$502,A302,Trades!$AB$3:$AB$502)+SUMIF(Trades!$T$3:$T$502,A302,Trades!$AA$3:$AA$502)+SUMIF(Trades!$T$3:$T$502,A302,Trades!$AC$3:$AC$502)</x:f>
        <x:v>0</x:v>
      </x:c>
      <x:c r="E302" s="11" t="n"/>
      <x:c r="F302" s="11" t="n"/>
      <x:c r="G302" s="13" t="n"/>
      <x:c r="H302" s="13" t="n"/>
      <x:c r="I302" s="11" t="n"/>
    </x:row>
    <x:row r="303">
      <x:c r="A303" s="11" t="n"/>
      <x:c r="B303" s="12" t="n">
        <x:f>SUMIF(Trades!$T$3:$T$502,A303,Trades!$V$3:$V$502)</x:f>
        <x:v>0</x:v>
      </x:c>
      <x:c r="C303" s="12" t="n">
        <x:f>SUMIF(Trades!$T$3:$T$502,A303,Trades!$AB$3:$AB$502)</x:f>
        <x:v>0</x:v>
      </x:c>
      <x:c r="D303" s="12" t="n">
        <x:f>SUMIF(Trades!$T$3:$T$502,A303,Trades!$AB$3:$AB$502)+SUMIF(Trades!$T$3:$T$502,A303,Trades!$AA$3:$AA$502)+SUMIF(Trades!$T$3:$T$502,A303,Trades!$AC$3:$AC$502)</x:f>
        <x:v>0</x:v>
      </x:c>
      <x:c r="E303" s="11" t="n"/>
      <x:c r="F303" s="11" t="n"/>
      <x:c r="G303" s="13" t="n"/>
      <x:c r="H303" s="13" t="n"/>
      <x:c r="I303" s="11" t="n"/>
    </x:row>
    <x:row r="304">
      <x:c r="A304" s="11" t="n"/>
      <x:c r="B304" s="12" t="n">
        <x:f>SUMIF(Trades!$T$3:$T$502,A304,Trades!$V$3:$V$502)</x:f>
        <x:v>0</x:v>
      </x:c>
      <x:c r="C304" s="12" t="n">
        <x:f>SUMIF(Trades!$T$3:$T$502,A304,Trades!$AB$3:$AB$502)</x:f>
        <x:v>0</x:v>
      </x:c>
      <x:c r="D304" s="12" t="n">
        <x:f>SUMIF(Trades!$T$3:$T$502,A304,Trades!$AB$3:$AB$502)+SUMIF(Trades!$T$3:$T$502,A304,Trades!$AA$3:$AA$502)+SUMIF(Trades!$T$3:$T$502,A304,Trades!$AC$3:$AC$502)</x:f>
        <x:v>0</x:v>
      </x:c>
      <x:c r="E304" s="11" t="n"/>
      <x:c r="F304" s="11" t="n"/>
      <x:c r="G304" s="13" t="n"/>
      <x:c r="H304" s="13" t="n"/>
      <x:c r="I304" s="11" t="n"/>
    </x:row>
    <x:row r="305">
      <x:c r="A305" s="11" t="n"/>
      <x:c r="B305" s="12" t="n">
        <x:f>SUMIF(Trades!$T$3:$T$502,A305,Trades!$V$3:$V$502)</x:f>
        <x:v>0</x:v>
      </x:c>
      <x:c r="C305" s="12" t="n">
        <x:f>SUMIF(Trades!$T$3:$T$502,A305,Trades!$AB$3:$AB$502)</x:f>
        <x:v>0</x:v>
      </x:c>
      <x:c r="D305" s="12" t="n">
        <x:f>SUMIF(Trades!$T$3:$T$502,A305,Trades!$AB$3:$AB$502)+SUMIF(Trades!$T$3:$T$502,A305,Trades!$AA$3:$AA$502)+SUMIF(Trades!$T$3:$T$502,A305,Trades!$AC$3:$AC$502)</x:f>
        <x:v>0</x:v>
      </x:c>
      <x:c r="E305" s="11" t="n"/>
      <x:c r="F305" s="11" t="n"/>
      <x:c r="G305" s="13" t="n"/>
      <x:c r="H305" s="13" t="n"/>
      <x:c r="I305" s="11" t="n"/>
    </x:row>
    <x:row r="306">
      <x:c r="A306" s="11" t="n"/>
      <x:c r="B306" s="12" t="n">
        <x:f>SUMIF(Trades!$T$3:$T$502,A306,Trades!$V$3:$V$502)</x:f>
        <x:v>0</x:v>
      </x:c>
      <x:c r="C306" s="12" t="n">
        <x:f>SUMIF(Trades!$T$3:$T$502,A306,Trades!$AB$3:$AB$502)</x:f>
        <x:v>0</x:v>
      </x:c>
      <x:c r="D306" s="12" t="n">
        <x:f>SUMIF(Trades!$T$3:$T$502,A306,Trades!$AB$3:$AB$502)+SUMIF(Trades!$T$3:$T$502,A306,Trades!$AA$3:$AA$502)+SUMIF(Trades!$T$3:$T$502,A306,Trades!$AC$3:$AC$502)</x:f>
        <x:v>0</x:v>
      </x:c>
      <x:c r="E306" s="11" t="n"/>
      <x:c r="F306" s="11" t="n"/>
      <x:c r="G306" s="13" t="n"/>
      <x:c r="H306" s="13" t="n"/>
      <x:c r="I306" s="11" t="n"/>
    </x:row>
    <x:row r="307">
      <x:c r="A307" s="11" t="n"/>
      <x:c r="B307" s="12" t="n">
        <x:f>SUMIF(Trades!$T$3:$T$502,A307,Trades!$V$3:$V$502)</x:f>
        <x:v>0</x:v>
      </x:c>
      <x:c r="C307" s="12" t="n">
        <x:f>SUMIF(Trades!$T$3:$T$502,A307,Trades!$AB$3:$AB$502)</x:f>
        <x:v>0</x:v>
      </x:c>
      <x:c r="D307" s="12" t="n">
        <x:f>SUMIF(Trades!$T$3:$T$502,A307,Trades!$AB$3:$AB$502)+SUMIF(Trades!$T$3:$T$502,A307,Trades!$AA$3:$AA$502)+SUMIF(Trades!$T$3:$T$502,A307,Trades!$AC$3:$AC$502)</x:f>
        <x:v>0</x:v>
      </x:c>
      <x:c r="E307" s="11" t="n"/>
      <x:c r="F307" s="11" t="n"/>
      <x:c r="G307" s="13" t="n"/>
      <x:c r="H307" s="13" t="n"/>
      <x:c r="I307" s="11" t="n"/>
    </x:row>
    <x:row r="308">
      <x:c r="A308" s="11" t="n"/>
      <x:c r="B308" s="12" t="n">
        <x:f>SUMIF(Trades!$T$3:$T$502,A308,Trades!$V$3:$V$502)</x:f>
        <x:v>0</x:v>
      </x:c>
      <x:c r="C308" s="12" t="n">
        <x:f>SUMIF(Trades!$T$3:$T$502,A308,Trades!$AB$3:$AB$502)</x:f>
        <x:v>0</x:v>
      </x:c>
      <x:c r="D308" s="12" t="n">
        <x:f>SUMIF(Trades!$T$3:$T$502,A308,Trades!$AB$3:$AB$502)+SUMIF(Trades!$T$3:$T$502,A308,Trades!$AA$3:$AA$502)+SUMIF(Trades!$T$3:$T$502,A308,Trades!$AC$3:$AC$502)</x:f>
        <x:v>0</x:v>
      </x:c>
      <x:c r="E308" s="11" t="n"/>
      <x:c r="F308" s="11" t="n"/>
      <x:c r="G308" s="13" t="n"/>
      <x:c r="H308" s="13" t="n"/>
      <x:c r="I308" s="11" t="n"/>
    </x:row>
    <x:row r="309">
      <x:c r="A309" s="11" t="n"/>
      <x:c r="B309" s="12" t="n">
        <x:f>SUMIF(Trades!$T$3:$T$502,A309,Trades!$V$3:$V$502)</x:f>
        <x:v>0</x:v>
      </x:c>
      <x:c r="C309" s="12" t="n">
        <x:f>SUMIF(Trades!$T$3:$T$502,A309,Trades!$AB$3:$AB$502)</x:f>
        <x:v>0</x:v>
      </x:c>
      <x:c r="D309" s="12" t="n">
        <x:f>SUMIF(Trades!$T$3:$T$502,A309,Trades!$AB$3:$AB$502)+SUMIF(Trades!$T$3:$T$502,A309,Trades!$AA$3:$AA$502)+SUMIF(Trades!$T$3:$T$502,A309,Trades!$AC$3:$AC$502)</x:f>
        <x:v>0</x:v>
      </x:c>
      <x:c r="E309" s="11" t="n"/>
      <x:c r="F309" s="11" t="n"/>
      <x:c r="G309" s="13" t="n"/>
      <x:c r="H309" s="13" t="n"/>
      <x:c r="I309" s="11" t="n"/>
    </x:row>
    <x:row r="310">
      <x:c r="A310" s="11" t="n"/>
      <x:c r="B310" s="12" t="n">
        <x:f>SUMIF(Trades!$T$3:$T$502,A310,Trades!$V$3:$V$502)</x:f>
        <x:v>0</x:v>
      </x:c>
      <x:c r="C310" s="12" t="n">
        <x:f>SUMIF(Trades!$T$3:$T$502,A310,Trades!$AB$3:$AB$502)</x:f>
        <x:v>0</x:v>
      </x:c>
      <x:c r="D310" s="12" t="n">
        <x:f>SUMIF(Trades!$T$3:$T$502,A310,Trades!$AB$3:$AB$502)+SUMIF(Trades!$T$3:$T$502,A310,Trades!$AA$3:$AA$502)+SUMIF(Trades!$T$3:$T$502,A310,Trades!$AC$3:$AC$502)</x:f>
        <x:v>0</x:v>
      </x:c>
      <x:c r="E310" s="11" t="n"/>
      <x:c r="F310" s="11" t="n"/>
      <x:c r="G310" s="13" t="n"/>
      <x:c r="H310" s="13" t="n"/>
      <x:c r="I310" s="11" t="n"/>
    </x:row>
    <x:row r="311">
      <x:c r="A311" s="11" t="n"/>
      <x:c r="B311" s="12" t="n">
        <x:f>SUMIF(Trades!$T$3:$T$502,A311,Trades!$V$3:$V$502)</x:f>
        <x:v>0</x:v>
      </x:c>
      <x:c r="C311" s="12" t="n">
        <x:f>SUMIF(Trades!$T$3:$T$502,A311,Trades!$AB$3:$AB$502)</x:f>
        <x:v>0</x:v>
      </x:c>
      <x:c r="D311" s="12" t="n">
        <x:f>SUMIF(Trades!$T$3:$T$502,A311,Trades!$AB$3:$AB$502)+SUMIF(Trades!$T$3:$T$502,A311,Trades!$AA$3:$AA$502)+SUMIF(Trades!$T$3:$T$502,A311,Trades!$AC$3:$AC$502)</x:f>
        <x:v>0</x:v>
      </x:c>
      <x:c r="E311" s="11" t="n"/>
      <x:c r="F311" s="11" t="n"/>
      <x:c r="G311" s="13" t="n"/>
      <x:c r="H311" s="13" t="n"/>
      <x:c r="I311" s="11" t="n"/>
    </x:row>
    <x:row r="312">
      <x:c r="A312" s="11" t="n"/>
      <x:c r="B312" s="12" t="n">
        <x:f>SUMIF(Trades!$T$3:$T$502,A312,Trades!$V$3:$V$502)</x:f>
        <x:v>0</x:v>
      </x:c>
      <x:c r="C312" s="12" t="n">
        <x:f>SUMIF(Trades!$T$3:$T$502,A312,Trades!$AB$3:$AB$502)</x:f>
        <x:v>0</x:v>
      </x:c>
      <x:c r="D312" s="12" t="n">
        <x:f>SUMIF(Trades!$T$3:$T$502,A312,Trades!$AB$3:$AB$502)+SUMIF(Trades!$T$3:$T$502,A312,Trades!$AA$3:$AA$502)+SUMIF(Trades!$T$3:$T$502,A312,Trades!$AC$3:$AC$502)</x:f>
        <x:v>0</x:v>
      </x:c>
      <x:c r="E312" s="11" t="n"/>
      <x:c r="F312" s="11" t="n"/>
      <x:c r="G312" s="13" t="n"/>
      <x:c r="H312" s="13" t="n"/>
      <x:c r="I312" s="11" t="n"/>
    </x:row>
    <x:row r="313">
      <x:c r="A313" s="11" t="n"/>
      <x:c r="B313" s="12" t="n">
        <x:f>SUMIF(Trades!$T$3:$T$502,A313,Trades!$V$3:$V$502)</x:f>
        <x:v>0</x:v>
      </x:c>
      <x:c r="C313" s="12" t="n">
        <x:f>SUMIF(Trades!$T$3:$T$502,A313,Trades!$AB$3:$AB$502)</x:f>
        <x:v>0</x:v>
      </x:c>
      <x:c r="D313" s="12" t="n">
        <x:f>SUMIF(Trades!$T$3:$T$502,A313,Trades!$AB$3:$AB$502)+SUMIF(Trades!$T$3:$T$502,A313,Trades!$AA$3:$AA$502)+SUMIF(Trades!$T$3:$T$502,A313,Trades!$AC$3:$AC$502)</x:f>
        <x:v>0</x:v>
      </x:c>
      <x:c r="E313" s="11" t="n"/>
      <x:c r="F313" s="11" t="n"/>
      <x:c r="G313" s="13" t="n"/>
      <x:c r="H313" s="13" t="n"/>
      <x:c r="I313" s="11" t="n"/>
    </x:row>
    <x:row r="314">
      <x:c r="A314" s="11" t="n"/>
      <x:c r="B314" s="12" t="n">
        <x:f>SUMIF(Trades!$T$3:$T$502,A314,Trades!$V$3:$V$502)</x:f>
        <x:v>0</x:v>
      </x:c>
      <x:c r="C314" s="12" t="n">
        <x:f>SUMIF(Trades!$T$3:$T$502,A314,Trades!$AB$3:$AB$502)</x:f>
        <x:v>0</x:v>
      </x:c>
      <x:c r="D314" s="12" t="n">
        <x:f>SUMIF(Trades!$T$3:$T$502,A314,Trades!$AB$3:$AB$502)+SUMIF(Trades!$T$3:$T$502,A314,Trades!$AA$3:$AA$502)+SUMIF(Trades!$T$3:$T$502,A314,Trades!$AC$3:$AC$502)</x:f>
        <x:v>0</x:v>
      </x:c>
      <x:c r="E314" s="11" t="n"/>
      <x:c r="F314" s="11" t="n"/>
      <x:c r="G314" s="13" t="n"/>
      <x:c r="H314" s="13" t="n"/>
      <x:c r="I314" s="11" t="n"/>
    </x:row>
    <x:row r="315">
      <x:c r="A315" s="11" t="n"/>
      <x:c r="B315" s="12" t="n">
        <x:f>SUMIF(Trades!$T$3:$T$502,A315,Trades!$V$3:$V$502)</x:f>
        <x:v>0</x:v>
      </x:c>
      <x:c r="C315" s="12" t="n">
        <x:f>SUMIF(Trades!$T$3:$T$502,A315,Trades!$AB$3:$AB$502)</x:f>
        <x:v>0</x:v>
      </x:c>
      <x:c r="D315" s="12" t="n">
        <x:f>SUMIF(Trades!$T$3:$T$502,A315,Trades!$AB$3:$AB$502)+SUMIF(Trades!$T$3:$T$502,A315,Trades!$AA$3:$AA$502)+SUMIF(Trades!$T$3:$T$502,A315,Trades!$AC$3:$AC$502)</x:f>
        <x:v>0</x:v>
      </x:c>
      <x:c r="E315" s="11" t="n"/>
      <x:c r="F315" s="11" t="n"/>
      <x:c r="G315" s="13" t="n"/>
      <x:c r="H315" s="13" t="n"/>
      <x:c r="I315" s="11" t="n"/>
    </x:row>
    <x:row r="316">
      <x:c r="A316" s="11" t="n"/>
      <x:c r="B316" s="12" t="n">
        <x:f>SUMIF(Trades!$T$3:$T$502,A316,Trades!$V$3:$V$502)</x:f>
        <x:v>0</x:v>
      </x:c>
      <x:c r="C316" s="12" t="n">
        <x:f>SUMIF(Trades!$T$3:$T$502,A316,Trades!$AB$3:$AB$502)</x:f>
        <x:v>0</x:v>
      </x:c>
      <x:c r="D316" s="12" t="n">
        <x:f>SUMIF(Trades!$T$3:$T$502,A316,Trades!$AB$3:$AB$502)+SUMIF(Trades!$T$3:$T$502,A316,Trades!$AA$3:$AA$502)+SUMIF(Trades!$T$3:$T$502,A316,Trades!$AC$3:$AC$502)</x:f>
        <x:v>0</x:v>
      </x:c>
      <x:c r="E316" s="11" t="n"/>
      <x:c r="F316" s="11" t="n"/>
      <x:c r="G316" s="13" t="n"/>
      <x:c r="H316" s="13" t="n"/>
      <x:c r="I316" s="11" t="n"/>
    </x:row>
    <x:row r="317">
      <x:c r="A317" s="11" t="n"/>
      <x:c r="B317" s="12" t="n">
        <x:f>SUMIF(Trades!$T$3:$T$502,A317,Trades!$V$3:$V$502)</x:f>
        <x:v>0</x:v>
      </x:c>
      <x:c r="C317" s="12" t="n">
        <x:f>SUMIF(Trades!$T$3:$T$502,A317,Trades!$AB$3:$AB$502)</x:f>
        <x:v>0</x:v>
      </x:c>
      <x:c r="D317" s="12" t="n">
        <x:f>SUMIF(Trades!$T$3:$T$502,A317,Trades!$AB$3:$AB$502)+SUMIF(Trades!$T$3:$T$502,A317,Trades!$AA$3:$AA$502)+SUMIF(Trades!$T$3:$T$502,A317,Trades!$AC$3:$AC$502)</x:f>
        <x:v>0</x:v>
      </x:c>
      <x:c r="E317" s="11" t="n"/>
      <x:c r="F317" s="11" t="n"/>
      <x:c r="G317" s="13" t="n"/>
      <x:c r="H317" s="13" t="n"/>
      <x:c r="I317" s="11" t="n"/>
    </x:row>
    <x:row r="318">
      <x:c r="A318" s="11" t="n"/>
      <x:c r="B318" s="12" t="n">
        <x:f>SUMIF(Trades!$T$3:$T$502,A318,Trades!$V$3:$V$502)</x:f>
        <x:v>0</x:v>
      </x:c>
      <x:c r="C318" s="12" t="n">
        <x:f>SUMIF(Trades!$T$3:$T$502,A318,Trades!$AB$3:$AB$502)</x:f>
        <x:v>0</x:v>
      </x:c>
      <x:c r="D318" s="12" t="n">
        <x:f>SUMIF(Trades!$T$3:$T$502,A318,Trades!$AB$3:$AB$502)+SUMIF(Trades!$T$3:$T$502,A318,Trades!$AA$3:$AA$502)+SUMIF(Trades!$T$3:$T$502,A318,Trades!$AC$3:$AC$502)</x:f>
        <x:v>0</x:v>
      </x:c>
      <x:c r="E318" s="11" t="n"/>
      <x:c r="F318" s="11" t="n"/>
      <x:c r="G318" s="13" t="n"/>
      <x:c r="H318" s="13" t="n"/>
      <x:c r="I318" s="11" t="n"/>
    </x:row>
    <x:row r="319">
      <x:c r="A319" s="11" t="n"/>
      <x:c r="B319" s="12" t="n">
        <x:f>SUMIF(Trades!$T$3:$T$502,A319,Trades!$V$3:$V$502)</x:f>
        <x:v>0</x:v>
      </x:c>
      <x:c r="C319" s="12" t="n">
        <x:f>SUMIF(Trades!$T$3:$T$502,A319,Trades!$AB$3:$AB$502)</x:f>
        <x:v>0</x:v>
      </x:c>
      <x:c r="D319" s="12" t="n">
        <x:f>SUMIF(Trades!$T$3:$T$502,A319,Trades!$AB$3:$AB$502)+SUMIF(Trades!$T$3:$T$502,A319,Trades!$AA$3:$AA$502)+SUMIF(Trades!$T$3:$T$502,A319,Trades!$AC$3:$AC$502)</x:f>
        <x:v>0</x:v>
      </x:c>
      <x:c r="E319" s="11" t="n"/>
      <x:c r="F319" s="11" t="n"/>
      <x:c r="G319" s="13" t="n"/>
      <x:c r="H319" s="13" t="n"/>
      <x:c r="I319" s="11" t="n"/>
    </x:row>
    <x:row r="320">
      <x:c r="A320" s="11" t="n"/>
      <x:c r="B320" s="12" t="n">
        <x:f>SUMIF(Trades!$T$3:$T$502,A320,Trades!$V$3:$V$502)</x:f>
        <x:v>0</x:v>
      </x:c>
      <x:c r="C320" s="12" t="n">
        <x:f>SUMIF(Trades!$T$3:$T$502,A320,Trades!$AB$3:$AB$502)</x:f>
        <x:v>0</x:v>
      </x:c>
      <x:c r="D320" s="12" t="n">
        <x:f>SUMIF(Trades!$T$3:$T$502,A320,Trades!$AB$3:$AB$502)+SUMIF(Trades!$T$3:$T$502,A320,Trades!$AA$3:$AA$502)+SUMIF(Trades!$T$3:$T$502,A320,Trades!$AC$3:$AC$502)</x:f>
        <x:v>0</x:v>
      </x:c>
      <x:c r="E320" s="11" t="n"/>
      <x:c r="F320" s="11" t="n"/>
      <x:c r="G320" s="13" t="n"/>
      <x:c r="H320" s="13" t="n"/>
      <x:c r="I320" s="11" t="n"/>
    </x:row>
    <x:row r="321">
      <x:c r="A321" s="11" t="n"/>
      <x:c r="B321" s="12" t="n">
        <x:f>SUMIF(Trades!$T$3:$T$502,A321,Trades!$V$3:$V$502)</x:f>
        <x:v>0</x:v>
      </x:c>
      <x:c r="C321" s="12" t="n">
        <x:f>SUMIF(Trades!$T$3:$T$502,A321,Trades!$AB$3:$AB$502)</x:f>
        <x:v>0</x:v>
      </x:c>
      <x:c r="D321" s="12" t="n">
        <x:f>SUMIF(Trades!$T$3:$T$502,A321,Trades!$AB$3:$AB$502)+SUMIF(Trades!$T$3:$T$502,A321,Trades!$AA$3:$AA$502)+SUMIF(Trades!$T$3:$T$502,A321,Trades!$AC$3:$AC$502)</x:f>
        <x:v>0</x:v>
      </x:c>
      <x:c r="E321" s="11" t="n"/>
      <x:c r="F321" s="11" t="n"/>
      <x:c r="G321" s="13" t="n"/>
      <x:c r="H321" s="13" t="n"/>
      <x:c r="I321" s="11" t="n"/>
    </x:row>
    <x:row r="322">
      <x:c r="A322" s="11" t="n"/>
      <x:c r="B322" s="12" t="n">
        <x:f>SUMIF(Trades!$T$3:$T$502,A322,Trades!$V$3:$V$502)</x:f>
        <x:v>0</x:v>
      </x:c>
      <x:c r="C322" s="12" t="n">
        <x:f>SUMIF(Trades!$T$3:$T$502,A322,Trades!$AB$3:$AB$502)</x:f>
        <x:v>0</x:v>
      </x:c>
      <x:c r="D322" s="12" t="n">
        <x:f>SUMIF(Trades!$T$3:$T$502,A322,Trades!$AB$3:$AB$502)+SUMIF(Trades!$T$3:$T$502,A322,Trades!$AA$3:$AA$502)+SUMIF(Trades!$T$3:$T$502,A322,Trades!$AC$3:$AC$502)</x:f>
        <x:v>0</x:v>
      </x:c>
      <x:c r="E322" s="11" t="n"/>
      <x:c r="F322" s="11" t="n"/>
      <x:c r="G322" s="13" t="n"/>
      <x:c r="H322" s="13" t="n"/>
      <x:c r="I322" s="11" t="n"/>
    </x:row>
    <x:row r="323">
      <x:c r="A323" s="11" t="n"/>
      <x:c r="B323" s="12" t="n">
        <x:f>SUMIF(Trades!$T$3:$T$502,A323,Trades!$V$3:$V$502)</x:f>
        <x:v>0</x:v>
      </x:c>
      <x:c r="C323" s="12" t="n">
        <x:f>SUMIF(Trades!$T$3:$T$502,A323,Trades!$AB$3:$AB$502)</x:f>
        <x:v>0</x:v>
      </x:c>
      <x:c r="D323" s="12" t="n">
        <x:f>SUMIF(Trades!$T$3:$T$502,A323,Trades!$AB$3:$AB$502)+SUMIF(Trades!$T$3:$T$502,A323,Trades!$AA$3:$AA$502)+SUMIF(Trades!$T$3:$T$502,A323,Trades!$AC$3:$AC$502)</x:f>
        <x:v>0</x:v>
      </x:c>
      <x:c r="E323" s="11" t="n"/>
      <x:c r="F323" s="11" t="n"/>
      <x:c r="G323" s="13" t="n"/>
      <x:c r="H323" s="13" t="n"/>
      <x:c r="I323" s="11" t="n"/>
    </x:row>
    <x:row r="324">
      <x:c r="A324" s="11" t="n"/>
      <x:c r="B324" s="12" t="n">
        <x:f>SUMIF(Trades!$T$3:$T$502,A324,Trades!$V$3:$V$502)</x:f>
        <x:v>0</x:v>
      </x:c>
      <x:c r="C324" s="12" t="n">
        <x:f>SUMIF(Trades!$T$3:$T$502,A324,Trades!$AB$3:$AB$502)</x:f>
        <x:v>0</x:v>
      </x:c>
      <x:c r="D324" s="12" t="n">
        <x:f>SUMIF(Trades!$T$3:$T$502,A324,Trades!$AB$3:$AB$502)+SUMIF(Trades!$T$3:$T$502,A324,Trades!$AA$3:$AA$502)+SUMIF(Trades!$T$3:$T$502,A324,Trades!$AC$3:$AC$502)</x:f>
        <x:v>0</x:v>
      </x:c>
      <x:c r="E324" s="11" t="n"/>
      <x:c r="F324" s="11" t="n"/>
      <x:c r="G324" s="13" t="n"/>
      <x:c r="H324" s="13" t="n"/>
      <x:c r="I324" s="11" t="n"/>
    </x:row>
    <x:row r="325">
      <x:c r="A325" s="11" t="n"/>
      <x:c r="B325" s="12" t="n">
        <x:f>SUMIF(Trades!$T$3:$T$502,A325,Trades!$V$3:$V$502)</x:f>
        <x:v>0</x:v>
      </x:c>
      <x:c r="C325" s="12" t="n">
        <x:f>SUMIF(Trades!$T$3:$T$502,A325,Trades!$AB$3:$AB$502)</x:f>
        <x:v>0</x:v>
      </x:c>
      <x:c r="D325" s="12" t="n">
        <x:f>SUMIF(Trades!$T$3:$T$502,A325,Trades!$AB$3:$AB$502)+SUMIF(Trades!$T$3:$T$502,A325,Trades!$AA$3:$AA$502)+SUMIF(Trades!$T$3:$T$502,A325,Trades!$AC$3:$AC$502)</x:f>
        <x:v>0</x:v>
      </x:c>
      <x:c r="E325" s="11" t="n"/>
      <x:c r="F325" s="11" t="n"/>
      <x:c r="G325" s="13" t="n"/>
      <x:c r="H325" s="13" t="n"/>
      <x:c r="I325" s="11" t="n"/>
    </x:row>
    <x:row r="326">
      <x:c r="A326" s="11" t="n"/>
      <x:c r="B326" s="12" t="n">
        <x:f>SUMIF(Trades!$T$3:$T$502,A326,Trades!$V$3:$V$502)</x:f>
        <x:v>0</x:v>
      </x:c>
      <x:c r="C326" s="12" t="n">
        <x:f>SUMIF(Trades!$T$3:$T$502,A326,Trades!$AB$3:$AB$502)</x:f>
        <x:v>0</x:v>
      </x:c>
      <x:c r="D326" s="12" t="n">
        <x:f>SUMIF(Trades!$T$3:$T$502,A326,Trades!$AB$3:$AB$502)+SUMIF(Trades!$T$3:$T$502,A326,Trades!$AA$3:$AA$502)+SUMIF(Trades!$T$3:$T$502,A326,Trades!$AC$3:$AC$502)</x:f>
        <x:v>0</x:v>
      </x:c>
      <x:c r="E326" s="11" t="n"/>
      <x:c r="F326" s="11" t="n"/>
      <x:c r="G326" s="13" t="n"/>
      <x:c r="H326" s="13" t="n"/>
      <x:c r="I326" s="11" t="n"/>
    </x:row>
    <x:row r="327">
      <x:c r="A327" s="11" t="n"/>
      <x:c r="B327" s="12" t="n">
        <x:f>SUMIF(Trades!$T$3:$T$502,A327,Trades!$V$3:$V$502)</x:f>
        <x:v>0</x:v>
      </x:c>
      <x:c r="C327" s="12" t="n">
        <x:f>SUMIF(Trades!$T$3:$T$502,A327,Trades!$AB$3:$AB$502)</x:f>
        <x:v>0</x:v>
      </x:c>
      <x:c r="D327" s="12" t="n">
        <x:f>SUMIF(Trades!$T$3:$T$502,A327,Trades!$AB$3:$AB$502)+SUMIF(Trades!$T$3:$T$502,A327,Trades!$AA$3:$AA$502)+SUMIF(Trades!$T$3:$T$502,A327,Trades!$AC$3:$AC$502)</x:f>
        <x:v>0</x:v>
      </x:c>
      <x:c r="E327" s="11" t="n"/>
      <x:c r="F327" s="11" t="n"/>
      <x:c r="G327" s="13" t="n"/>
      <x:c r="H327" s="13" t="n"/>
      <x:c r="I327" s="11" t="n"/>
    </x:row>
    <x:row r="328">
      <x:c r="A328" s="11" t="n"/>
      <x:c r="B328" s="12" t="n">
        <x:f>SUMIF(Trades!$T$3:$T$502,A328,Trades!$V$3:$V$502)</x:f>
        <x:v>0</x:v>
      </x:c>
      <x:c r="C328" s="12" t="n">
        <x:f>SUMIF(Trades!$T$3:$T$502,A328,Trades!$AB$3:$AB$502)</x:f>
        <x:v>0</x:v>
      </x:c>
      <x:c r="D328" s="12" t="n">
        <x:f>SUMIF(Trades!$T$3:$T$502,A328,Trades!$AB$3:$AB$502)+SUMIF(Trades!$T$3:$T$502,A328,Trades!$AA$3:$AA$502)+SUMIF(Trades!$T$3:$T$502,A328,Trades!$AC$3:$AC$502)</x:f>
        <x:v>0</x:v>
      </x:c>
      <x:c r="E328" s="11" t="n"/>
      <x:c r="F328" s="11" t="n"/>
      <x:c r="G328" s="13" t="n"/>
      <x:c r="H328" s="13" t="n"/>
      <x:c r="I328" s="11" t="n"/>
    </x:row>
    <x:row r="329">
      <x:c r="A329" s="11" t="n"/>
      <x:c r="B329" s="12" t="n">
        <x:f>SUMIF(Trades!$T$3:$T$502,A329,Trades!$V$3:$V$502)</x:f>
        <x:v>0</x:v>
      </x:c>
      <x:c r="C329" s="12" t="n">
        <x:f>SUMIF(Trades!$T$3:$T$502,A329,Trades!$AB$3:$AB$502)</x:f>
        <x:v>0</x:v>
      </x:c>
      <x:c r="D329" s="12" t="n">
        <x:f>SUMIF(Trades!$T$3:$T$502,A329,Trades!$AB$3:$AB$502)+SUMIF(Trades!$T$3:$T$502,A329,Trades!$AA$3:$AA$502)+SUMIF(Trades!$T$3:$T$502,A329,Trades!$AC$3:$AC$502)</x:f>
        <x:v>0</x:v>
      </x:c>
      <x:c r="E329" s="11" t="n"/>
      <x:c r="F329" s="11" t="n"/>
      <x:c r="G329" s="13" t="n"/>
      <x:c r="H329" s="13" t="n"/>
      <x:c r="I329" s="11" t="n"/>
    </x:row>
    <x:row r="330">
      <x:c r="A330" s="11" t="n"/>
      <x:c r="B330" s="12" t="n">
        <x:f>SUMIF(Trades!$T$3:$T$502,A330,Trades!$V$3:$V$502)</x:f>
        <x:v>0</x:v>
      </x:c>
      <x:c r="C330" s="12" t="n">
        <x:f>SUMIF(Trades!$T$3:$T$502,A330,Trades!$AB$3:$AB$502)</x:f>
        <x:v>0</x:v>
      </x:c>
      <x:c r="D330" s="12" t="n">
        <x:f>SUMIF(Trades!$T$3:$T$502,A330,Trades!$AB$3:$AB$502)+SUMIF(Trades!$T$3:$T$502,A330,Trades!$AA$3:$AA$502)+SUMIF(Trades!$T$3:$T$502,A330,Trades!$AC$3:$AC$502)</x:f>
        <x:v>0</x:v>
      </x:c>
      <x:c r="E330" s="11" t="n"/>
      <x:c r="F330" s="11" t="n"/>
      <x:c r="G330" s="13" t="n"/>
      <x:c r="H330" s="13" t="n"/>
      <x:c r="I330" s="11" t="n"/>
    </x:row>
    <x:row r="331">
      <x:c r="A331" s="11" t="n"/>
      <x:c r="B331" s="12" t="n">
        <x:f>SUMIF(Trades!$T$3:$T$502,A331,Trades!$V$3:$V$502)</x:f>
        <x:v>0</x:v>
      </x:c>
      <x:c r="C331" s="12" t="n">
        <x:f>SUMIF(Trades!$T$3:$T$502,A331,Trades!$AB$3:$AB$502)</x:f>
        <x:v>0</x:v>
      </x:c>
      <x:c r="D331" s="12" t="n">
        <x:f>SUMIF(Trades!$T$3:$T$502,A331,Trades!$AB$3:$AB$502)+SUMIF(Trades!$T$3:$T$502,A331,Trades!$AA$3:$AA$502)+SUMIF(Trades!$T$3:$T$502,A331,Trades!$AC$3:$AC$502)</x:f>
        <x:v>0</x:v>
      </x:c>
      <x:c r="E331" s="11" t="n"/>
      <x:c r="F331" s="11" t="n"/>
      <x:c r="G331" s="13" t="n"/>
      <x:c r="H331" s="13" t="n"/>
      <x:c r="I331" s="11" t="n"/>
    </x:row>
    <x:row r="332">
      <x:c r="A332" s="11" t="n"/>
      <x:c r="B332" s="12" t="n">
        <x:f>SUMIF(Trades!$T$3:$T$502,A332,Trades!$V$3:$V$502)</x:f>
        <x:v>0</x:v>
      </x:c>
      <x:c r="C332" s="12" t="n">
        <x:f>SUMIF(Trades!$T$3:$T$502,A332,Trades!$AB$3:$AB$502)</x:f>
        <x:v>0</x:v>
      </x:c>
      <x:c r="D332" s="12" t="n">
        <x:f>SUMIF(Trades!$T$3:$T$502,A332,Trades!$AB$3:$AB$502)+SUMIF(Trades!$T$3:$T$502,A332,Trades!$AA$3:$AA$502)+SUMIF(Trades!$T$3:$T$502,A332,Trades!$AC$3:$AC$502)</x:f>
        <x:v>0</x:v>
      </x:c>
      <x:c r="E332" s="11" t="n"/>
      <x:c r="F332" s="11" t="n"/>
      <x:c r="G332" s="13" t="n"/>
      <x:c r="H332" s="13" t="n"/>
      <x:c r="I332" s="11" t="n"/>
    </x:row>
    <x:row r="333">
      <x:c r="A333" s="11" t="n"/>
      <x:c r="B333" s="12" t="n">
        <x:f>SUMIF(Trades!$T$3:$T$502,A333,Trades!$V$3:$V$502)</x:f>
        <x:v>0</x:v>
      </x:c>
      <x:c r="C333" s="12" t="n">
        <x:f>SUMIF(Trades!$T$3:$T$502,A333,Trades!$AB$3:$AB$502)</x:f>
        <x:v>0</x:v>
      </x:c>
      <x:c r="D333" s="12" t="n">
        <x:f>SUMIF(Trades!$T$3:$T$502,A333,Trades!$AB$3:$AB$502)+SUMIF(Trades!$T$3:$T$502,A333,Trades!$AA$3:$AA$502)+SUMIF(Trades!$T$3:$T$502,A333,Trades!$AC$3:$AC$502)</x:f>
        <x:v>0</x:v>
      </x:c>
      <x:c r="E333" s="11" t="n"/>
      <x:c r="F333" s="11" t="n"/>
      <x:c r="G333" s="13" t="n"/>
      <x:c r="H333" s="13" t="n"/>
      <x:c r="I333" s="11" t="n"/>
    </x:row>
    <x:row r="334">
      <x:c r="A334" s="11" t="n"/>
      <x:c r="B334" s="12" t="n">
        <x:f>SUMIF(Trades!$T$3:$T$502,A334,Trades!$V$3:$V$502)</x:f>
        <x:v>0</x:v>
      </x:c>
      <x:c r="C334" s="12" t="n">
        <x:f>SUMIF(Trades!$T$3:$T$502,A334,Trades!$AB$3:$AB$502)</x:f>
        <x:v>0</x:v>
      </x:c>
      <x:c r="D334" s="12" t="n">
        <x:f>SUMIF(Trades!$T$3:$T$502,A334,Trades!$AB$3:$AB$502)+SUMIF(Trades!$T$3:$T$502,A334,Trades!$AA$3:$AA$502)+SUMIF(Trades!$T$3:$T$502,A334,Trades!$AC$3:$AC$502)</x:f>
        <x:v>0</x:v>
      </x:c>
      <x:c r="E334" s="11" t="n"/>
      <x:c r="F334" s="11" t="n"/>
      <x:c r="G334" s="13" t="n"/>
      <x:c r="H334" s="13" t="n"/>
      <x:c r="I334" s="11" t="n"/>
    </x:row>
    <x:row r="335">
      <x:c r="A335" s="11" t="n"/>
      <x:c r="B335" s="12" t="n">
        <x:f>SUMIF(Trades!$T$3:$T$502,A335,Trades!$V$3:$V$502)</x:f>
        <x:v>0</x:v>
      </x:c>
      <x:c r="C335" s="12" t="n">
        <x:f>SUMIF(Trades!$T$3:$T$502,A335,Trades!$AB$3:$AB$502)</x:f>
        <x:v>0</x:v>
      </x:c>
      <x:c r="D335" s="12" t="n">
        <x:f>SUMIF(Trades!$T$3:$T$502,A335,Trades!$AB$3:$AB$502)+SUMIF(Trades!$T$3:$T$502,A335,Trades!$AA$3:$AA$502)+SUMIF(Trades!$T$3:$T$502,A335,Trades!$AC$3:$AC$502)</x:f>
        <x:v>0</x:v>
      </x:c>
      <x:c r="E335" s="11" t="n"/>
      <x:c r="F335" s="11" t="n"/>
      <x:c r="G335" s="13" t="n"/>
      <x:c r="H335" s="13" t="n"/>
      <x:c r="I335" s="11" t="n"/>
    </x:row>
    <x:row r="336">
      <x:c r="A336" s="11" t="n"/>
      <x:c r="B336" s="12" t="n">
        <x:f>SUMIF(Trades!$T$3:$T$502,A336,Trades!$V$3:$V$502)</x:f>
        <x:v>0</x:v>
      </x:c>
      <x:c r="C336" s="12" t="n">
        <x:f>SUMIF(Trades!$T$3:$T$502,A336,Trades!$AB$3:$AB$502)</x:f>
        <x:v>0</x:v>
      </x:c>
      <x:c r="D336" s="12" t="n">
        <x:f>SUMIF(Trades!$T$3:$T$502,A336,Trades!$AB$3:$AB$502)+SUMIF(Trades!$T$3:$T$502,A336,Trades!$AA$3:$AA$502)+SUMIF(Trades!$T$3:$T$502,A336,Trades!$AC$3:$AC$502)</x:f>
        <x:v>0</x:v>
      </x:c>
      <x:c r="E336" s="11" t="n"/>
      <x:c r="F336" s="11" t="n"/>
      <x:c r="G336" s="13" t="n"/>
      <x:c r="H336" s="13" t="n"/>
      <x:c r="I336" s="11" t="n"/>
    </x:row>
    <x:row r="337">
      <x:c r="A337" s="11" t="n"/>
      <x:c r="B337" s="12" t="n">
        <x:f>SUMIF(Trades!$T$3:$T$502,A337,Trades!$V$3:$V$502)</x:f>
        <x:v>0</x:v>
      </x:c>
      <x:c r="C337" s="12" t="n">
        <x:f>SUMIF(Trades!$T$3:$T$502,A337,Trades!$AB$3:$AB$502)</x:f>
        <x:v>0</x:v>
      </x:c>
      <x:c r="D337" s="12" t="n">
        <x:f>SUMIF(Trades!$T$3:$T$502,A337,Trades!$AB$3:$AB$502)+SUMIF(Trades!$T$3:$T$502,A337,Trades!$AA$3:$AA$502)+SUMIF(Trades!$T$3:$T$502,A337,Trades!$AC$3:$AC$502)</x:f>
        <x:v>0</x:v>
      </x:c>
      <x:c r="E337" s="11" t="n"/>
      <x:c r="F337" s="11" t="n"/>
      <x:c r="G337" s="13" t="n"/>
      <x:c r="H337" s="13" t="n"/>
      <x:c r="I337" s="11" t="n"/>
    </x:row>
    <x:row r="338">
      <x:c r="A338" s="11" t="n"/>
      <x:c r="B338" s="12" t="n">
        <x:f>SUMIF(Trades!$T$3:$T$502,A338,Trades!$V$3:$V$502)</x:f>
        <x:v>0</x:v>
      </x:c>
      <x:c r="C338" s="12" t="n">
        <x:f>SUMIF(Trades!$T$3:$T$502,A338,Trades!$AB$3:$AB$502)</x:f>
        <x:v>0</x:v>
      </x:c>
      <x:c r="D338" s="12" t="n">
        <x:f>SUMIF(Trades!$T$3:$T$502,A338,Trades!$AB$3:$AB$502)+SUMIF(Trades!$T$3:$T$502,A338,Trades!$AA$3:$AA$502)+SUMIF(Trades!$T$3:$T$502,A338,Trades!$AC$3:$AC$502)</x:f>
        <x:v>0</x:v>
      </x:c>
      <x:c r="E338" s="11" t="n"/>
      <x:c r="F338" s="11" t="n"/>
      <x:c r="G338" s="13" t="n"/>
      <x:c r="H338" s="13" t="n"/>
      <x:c r="I338" s="11" t="n"/>
    </x:row>
    <x:row r="339">
      <x:c r="A339" s="11" t="n"/>
      <x:c r="B339" s="12" t="n">
        <x:f>SUMIF(Trades!$T$3:$T$502,A339,Trades!$V$3:$V$502)</x:f>
        <x:v>0</x:v>
      </x:c>
      <x:c r="C339" s="12" t="n">
        <x:f>SUMIF(Trades!$T$3:$T$502,A339,Trades!$AB$3:$AB$502)</x:f>
        <x:v>0</x:v>
      </x:c>
      <x:c r="D339" s="12" t="n">
        <x:f>SUMIF(Trades!$T$3:$T$502,A339,Trades!$AB$3:$AB$502)+SUMIF(Trades!$T$3:$T$502,A339,Trades!$AA$3:$AA$502)+SUMIF(Trades!$T$3:$T$502,A339,Trades!$AC$3:$AC$502)</x:f>
        <x:v>0</x:v>
      </x:c>
      <x:c r="E339" s="11" t="n"/>
      <x:c r="F339" s="11" t="n"/>
      <x:c r="G339" s="13" t="n"/>
      <x:c r="H339" s="13" t="n"/>
      <x:c r="I339" s="11" t="n"/>
    </x:row>
    <x:row r="340">
      <x:c r="A340" s="11" t="n"/>
      <x:c r="B340" s="12" t="n">
        <x:f>SUMIF(Trades!$T$3:$T$502,A340,Trades!$V$3:$V$502)</x:f>
        <x:v>0</x:v>
      </x:c>
      <x:c r="C340" s="12" t="n">
        <x:f>SUMIF(Trades!$T$3:$T$502,A340,Trades!$AB$3:$AB$502)</x:f>
        <x:v>0</x:v>
      </x:c>
      <x:c r="D340" s="12" t="n">
        <x:f>SUMIF(Trades!$T$3:$T$502,A340,Trades!$AB$3:$AB$502)+SUMIF(Trades!$T$3:$T$502,A340,Trades!$AA$3:$AA$502)+SUMIF(Trades!$T$3:$T$502,A340,Trades!$AC$3:$AC$502)</x:f>
        <x:v>0</x:v>
      </x:c>
      <x:c r="E340" s="11" t="n"/>
      <x:c r="F340" s="11" t="n"/>
      <x:c r="G340" s="13" t="n"/>
      <x:c r="H340" s="13" t="n"/>
      <x:c r="I340" s="11" t="n"/>
    </x:row>
    <x:row r="341">
      <x:c r="A341" s="11" t="n"/>
      <x:c r="B341" s="12" t="n">
        <x:f>SUMIF(Trades!$T$3:$T$502,A341,Trades!$V$3:$V$502)</x:f>
        <x:v>0</x:v>
      </x:c>
      <x:c r="C341" s="12" t="n">
        <x:f>SUMIF(Trades!$T$3:$T$502,A341,Trades!$AB$3:$AB$502)</x:f>
        <x:v>0</x:v>
      </x:c>
      <x:c r="D341" s="12" t="n">
        <x:f>SUMIF(Trades!$T$3:$T$502,A341,Trades!$AB$3:$AB$502)+SUMIF(Trades!$T$3:$T$502,A341,Trades!$AA$3:$AA$502)+SUMIF(Trades!$T$3:$T$502,A341,Trades!$AC$3:$AC$502)</x:f>
        <x:v>0</x:v>
      </x:c>
      <x:c r="E341" s="11" t="n"/>
      <x:c r="F341" s="11" t="n"/>
      <x:c r="G341" s="13" t="n"/>
      <x:c r="H341" s="13" t="n"/>
      <x:c r="I341" s="11" t="n"/>
    </x:row>
    <x:row r="342">
      <x:c r="A342" s="11" t="n"/>
      <x:c r="B342" s="12" t="n">
        <x:f>SUMIF(Trades!$T$3:$T$502,A342,Trades!$V$3:$V$502)</x:f>
        <x:v>0</x:v>
      </x:c>
      <x:c r="C342" s="12" t="n">
        <x:f>SUMIF(Trades!$T$3:$T$502,A342,Trades!$AB$3:$AB$502)</x:f>
        <x:v>0</x:v>
      </x:c>
      <x:c r="D342" s="12" t="n">
        <x:f>SUMIF(Trades!$T$3:$T$502,A342,Trades!$AB$3:$AB$502)+SUMIF(Trades!$T$3:$T$502,A342,Trades!$AA$3:$AA$502)+SUMIF(Trades!$T$3:$T$502,A342,Trades!$AC$3:$AC$502)</x:f>
        <x:v>0</x:v>
      </x:c>
      <x:c r="E342" s="11" t="n"/>
      <x:c r="F342" s="11" t="n"/>
      <x:c r="G342" s="13" t="n"/>
      <x:c r="H342" s="13" t="n"/>
      <x:c r="I342" s="11" t="n"/>
    </x:row>
    <x:row r="343">
      <x:c r="A343" s="11" t="n"/>
      <x:c r="B343" s="12" t="n">
        <x:f>SUMIF(Trades!$T$3:$T$502,A343,Trades!$V$3:$V$502)</x:f>
        <x:v>0</x:v>
      </x:c>
      <x:c r="C343" s="12" t="n">
        <x:f>SUMIF(Trades!$T$3:$T$502,A343,Trades!$AB$3:$AB$502)</x:f>
        <x:v>0</x:v>
      </x:c>
      <x:c r="D343" s="12" t="n">
        <x:f>SUMIF(Trades!$T$3:$T$502,A343,Trades!$AB$3:$AB$502)+SUMIF(Trades!$T$3:$T$502,A343,Trades!$AA$3:$AA$502)+SUMIF(Trades!$T$3:$T$502,A343,Trades!$AC$3:$AC$502)</x:f>
        <x:v>0</x:v>
      </x:c>
      <x:c r="E343" s="11" t="n"/>
      <x:c r="F343" s="11" t="n"/>
      <x:c r="G343" s="13" t="n"/>
      <x:c r="H343" s="13" t="n"/>
      <x:c r="I343" s="11" t="n"/>
    </x:row>
    <x:row r="344">
      <x:c r="A344" s="11" t="n"/>
      <x:c r="B344" s="12" t="n">
        <x:f>SUMIF(Trades!$T$3:$T$502,A344,Trades!$V$3:$V$502)</x:f>
        <x:v>0</x:v>
      </x:c>
      <x:c r="C344" s="12" t="n">
        <x:f>SUMIF(Trades!$T$3:$T$502,A344,Trades!$AB$3:$AB$502)</x:f>
        <x:v>0</x:v>
      </x:c>
      <x:c r="D344" s="12" t="n">
        <x:f>SUMIF(Trades!$T$3:$T$502,A344,Trades!$AB$3:$AB$502)+SUMIF(Trades!$T$3:$T$502,A344,Trades!$AA$3:$AA$502)+SUMIF(Trades!$T$3:$T$502,A344,Trades!$AC$3:$AC$502)</x:f>
        <x:v>0</x:v>
      </x:c>
      <x:c r="E344" s="11" t="n"/>
      <x:c r="F344" s="11" t="n"/>
      <x:c r="G344" s="13" t="n"/>
      <x:c r="H344" s="13" t="n"/>
      <x:c r="I344" s="11" t="n"/>
    </x:row>
    <x:row r="345">
      <x:c r="A345" s="11" t="n"/>
      <x:c r="B345" s="12" t="n">
        <x:f>SUMIF(Trades!$T$3:$T$502,A345,Trades!$V$3:$V$502)</x:f>
        <x:v>0</x:v>
      </x:c>
      <x:c r="C345" s="12" t="n">
        <x:f>SUMIF(Trades!$T$3:$T$502,A345,Trades!$AB$3:$AB$502)</x:f>
        <x:v>0</x:v>
      </x:c>
      <x:c r="D345" s="12" t="n">
        <x:f>SUMIF(Trades!$T$3:$T$502,A345,Trades!$AB$3:$AB$502)+SUMIF(Trades!$T$3:$T$502,A345,Trades!$AA$3:$AA$502)+SUMIF(Trades!$T$3:$T$502,A345,Trades!$AC$3:$AC$502)</x:f>
        <x:v>0</x:v>
      </x:c>
      <x:c r="E345" s="11" t="n"/>
      <x:c r="F345" s="11" t="n"/>
      <x:c r="G345" s="13" t="n"/>
      <x:c r="H345" s="13" t="n"/>
      <x:c r="I345" s="11" t="n"/>
    </x:row>
    <x:row r="346">
      <x:c r="A346" s="11" t="n"/>
      <x:c r="B346" s="12" t="n">
        <x:f>SUMIF(Trades!$T$3:$T$502,A346,Trades!$V$3:$V$502)</x:f>
        <x:v>0</x:v>
      </x:c>
      <x:c r="C346" s="12" t="n">
        <x:f>SUMIF(Trades!$T$3:$T$502,A346,Trades!$AB$3:$AB$502)</x:f>
        <x:v>0</x:v>
      </x:c>
      <x:c r="D346" s="12" t="n">
        <x:f>SUMIF(Trades!$T$3:$T$502,A346,Trades!$AB$3:$AB$502)+SUMIF(Trades!$T$3:$T$502,A346,Trades!$AA$3:$AA$502)+SUMIF(Trades!$T$3:$T$502,A346,Trades!$AC$3:$AC$502)</x:f>
        <x:v>0</x:v>
      </x:c>
      <x:c r="E346" s="11" t="n"/>
      <x:c r="F346" s="11" t="n"/>
      <x:c r="G346" s="13" t="n"/>
      <x:c r="H346" s="13" t="n"/>
      <x:c r="I346" s="11" t="n"/>
    </x:row>
    <x:row r="347">
      <x:c r="A347" s="11" t="n"/>
      <x:c r="B347" s="12" t="n">
        <x:f>SUMIF(Trades!$T$3:$T$502,A347,Trades!$V$3:$V$502)</x:f>
        <x:v>0</x:v>
      </x:c>
      <x:c r="C347" s="12" t="n">
        <x:f>SUMIF(Trades!$T$3:$T$502,A347,Trades!$AB$3:$AB$502)</x:f>
        <x:v>0</x:v>
      </x:c>
      <x:c r="D347" s="12" t="n">
        <x:f>SUMIF(Trades!$T$3:$T$502,A347,Trades!$AB$3:$AB$502)+SUMIF(Trades!$T$3:$T$502,A347,Trades!$AA$3:$AA$502)+SUMIF(Trades!$T$3:$T$502,A347,Trades!$AC$3:$AC$502)</x:f>
        <x:v>0</x:v>
      </x:c>
      <x:c r="E347" s="11" t="n"/>
      <x:c r="F347" s="11" t="n"/>
      <x:c r="G347" s="13" t="n"/>
      <x:c r="H347" s="13" t="n"/>
      <x:c r="I347" s="11" t="n"/>
    </x:row>
    <x:row r="348">
      <x:c r="A348" s="11" t="n"/>
      <x:c r="B348" s="12" t="n">
        <x:f>SUMIF(Trades!$T$3:$T$502,A348,Trades!$V$3:$V$502)</x:f>
        <x:v>0</x:v>
      </x:c>
      <x:c r="C348" s="12" t="n">
        <x:f>SUMIF(Trades!$T$3:$T$502,A348,Trades!$AB$3:$AB$502)</x:f>
        <x:v>0</x:v>
      </x:c>
      <x:c r="D348" s="12" t="n">
        <x:f>SUMIF(Trades!$T$3:$T$502,A348,Trades!$AB$3:$AB$502)+SUMIF(Trades!$T$3:$T$502,A348,Trades!$AA$3:$AA$502)+SUMIF(Trades!$T$3:$T$502,A348,Trades!$AC$3:$AC$502)</x:f>
        <x:v>0</x:v>
      </x:c>
      <x:c r="E348" s="11" t="n"/>
      <x:c r="F348" s="11" t="n"/>
      <x:c r="G348" s="13" t="n"/>
      <x:c r="H348" s="13" t="n"/>
      <x:c r="I348" s="11" t="n"/>
    </x:row>
    <x:row r="349">
      <x:c r="A349" s="11" t="n"/>
      <x:c r="B349" s="12" t="n">
        <x:f>SUMIF(Trades!$T$3:$T$502,A349,Trades!$V$3:$V$502)</x:f>
        <x:v>0</x:v>
      </x:c>
      <x:c r="C349" s="12" t="n">
        <x:f>SUMIF(Trades!$T$3:$T$502,A349,Trades!$AB$3:$AB$502)</x:f>
        <x:v>0</x:v>
      </x:c>
      <x:c r="D349" s="12" t="n">
        <x:f>SUMIF(Trades!$T$3:$T$502,A349,Trades!$AB$3:$AB$502)+SUMIF(Trades!$T$3:$T$502,A349,Trades!$AA$3:$AA$502)+SUMIF(Trades!$T$3:$T$502,A349,Trades!$AC$3:$AC$502)</x:f>
        <x:v>0</x:v>
      </x:c>
      <x:c r="E349" s="11" t="n"/>
      <x:c r="F349" s="11" t="n"/>
      <x:c r="G349" s="13" t="n"/>
      <x:c r="H349" s="13" t="n"/>
      <x:c r="I349" s="11" t="n"/>
    </x:row>
    <x:row r="350">
      <x:c r="A350" s="11" t="n"/>
      <x:c r="B350" s="12" t="n">
        <x:f>SUMIF(Trades!$T$3:$T$502,A350,Trades!$V$3:$V$502)</x:f>
        <x:v>0</x:v>
      </x:c>
      <x:c r="C350" s="12" t="n">
        <x:f>SUMIF(Trades!$T$3:$T$502,A350,Trades!$AB$3:$AB$502)</x:f>
        <x:v>0</x:v>
      </x:c>
      <x:c r="D350" s="12" t="n">
        <x:f>SUMIF(Trades!$T$3:$T$502,A350,Trades!$AB$3:$AB$502)+SUMIF(Trades!$T$3:$T$502,A350,Trades!$AA$3:$AA$502)+SUMIF(Trades!$T$3:$T$502,A350,Trades!$AC$3:$AC$502)</x:f>
        <x:v>0</x:v>
      </x:c>
      <x:c r="E350" s="11" t="n"/>
      <x:c r="F350" s="11" t="n"/>
      <x:c r="G350" s="13" t="n"/>
      <x:c r="H350" s="13" t="n"/>
      <x:c r="I350" s="11" t="n"/>
    </x:row>
    <x:row r="351">
      <x:c r="A351" s="11" t="n"/>
      <x:c r="B351" s="12" t="n">
        <x:f>SUMIF(Trades!$T$3:$T$502,A351,Trades!$V$3:$V$502)</x:f>
        <x:v>0</x:v>
      </x:c>
      <x:c r="C351" s="12" t="n">
        <x:f>SUMIF(Trades!$T$3:$T$502,A351,Trades!$AB$3:$AB$502)</x:f>
        <x:v>0</x:v>
      </x:c>
      <x:c r="D351" s="12" t="n">
        <x:f>SUMIF(Trades!$T$3:$T$502,A351,Trades!$AB$3:$AB$502)+SUMIF(Trades!$T$3:$T$502,A351,Trades!$AA$3:$AA$502)+SUMIF(Trades!$T$3:$T$502,A351,Trades!$AC$3:$AC$502)</x:f>
        <x:v>0</x:v>
      </x:c>
      <x:c r="E351" s="11" t="n"/>
      <x:c r="F351" s="11" t="n"/>
      <x:c r="G351" s="13" t="n"/>
      <x:c r="H351" s="13" t="n"/>
      <x:c r="I351" s="11" t="n"/>
    </x:row>
    <x:row r="352">
      <x:c r="A352" s="11" t="n"/>
      <x:c r="B352" s="12" t="n">
        <x:f>SUMIF(Trades!$T$3:$T$502,A352,Trades!$V$3:$V$502)</x:f>
        <x:v>0</x:v>
      </x:c>
      <x:c r="C352" s="12" t="n">
        <x:f>SUMIF(Trades!$T$3:$T$502,A352,Trades!$AB$3:$AB$502)</x:f>
        <x:v>0</x:v>
      </x:c>
      <x:c r="D352" s="12" t="n">
        <x:f>SUMIF(Trades!$T$3:$T$502,A352,Trades!$AB$3:$AB$502)+SUMIF(Trades!$T$3:$T$502,A352,Trades!$AA$3:$AA$502)+SUMIF(Trades!$T$3:$T$502,A352,Trades!$AC$3:$AC$502)</x:f>
        <x:v>0</x:v>
      </x:c>
      <x:c r="E352" s="11" t="n"/>
      <x:c r="F352" s="11" t="n"/>
      <x:c r="G352" s="13" t="n"/>
      <x:c r="H352" s="13" t="n"/>
      <x:c r="I352" s="11" t="n"/>
    </x:row>
    <x:row r="353">
      <x:c r="A353" s="11" t="n"/>
      <x:c r="B353" s="12" t="n">
        <x:f>SUMIF(Trades!$T$3:$T$502,A353,Trades!$V$3:$V$502)</x:f>
        <x:v>0</x:v>
      </x:c>
      <x:c r="C353" s="12" t="n">
        <x:f>SUMIF(Trades!$T$3:$T$502,A353,Trades!$AB$3:$AB$502)</x:f>
        <x:v>0</x:v>
      </x:c>
      <x:c r="D353" s="12" t="n">
        <x:f>SUMIF(Trades!$T$3:$T$502,A353,Trades!$AB$3:$AB$502)+SUMIF(Trades!$T$3:$T$502,A353,Trades!$AA$3:$AA$502)+SUMIF(Trades!$T$3:$T$502,A353,Trades!$AC$3:$AC$502)</x:f>
        <x:v>0</x:v>
      </x:c>
      <x:c r="E353" s="11" t="n"/>
      <x:c r="F353" s="11" t="n"/>
      <x:c r="G353" s="13" t="n"/>
      <x:c r="H353" s="13" t="n"/>
      <x:c r="I353" s="11" t="n"/>
    </x:row>
    <x:row r="354">
      <x:c r="A354" s="11" t="n"/>
      <x:c r="B354" s="12" t="n">
        <x:f>SUMIF(Trades!$T$3:$T$502,A354,Trades!$V$3:$V$502)</x:f>
        <x:v>0</x:v>
      </x:c>
      <x:c r="C354" s="12" t="n">
        <x:f>SUMIF(Trades!$T$3:$T$502,A354,Trades!$AB$3:$AB$502)</x:f>
        <x:v>0</x:v>
      </x:c>
      <x:c r="D354" s="12" t="n">
        <x:f>SUMIF(Trades!$T$3:$T$502,A354,Trades!$AB$3:$AB$502)+SUMIF(Trades!$T$3:$T$502,A354,Trades!$AA$3:$AA$502)+SUMIF(Trades!$T$3:$T$502,A354,Trades!$AC$3:$AC$502)</x:f>
        <x:v>0</x:v>
      </x:c>
      <x:c r="E354" s="11" t="n"/>
      <x:c r="F354" s="11" t="n"/>
      <x:c r="G354" s="13" t="n"/>
      <x:c r="H354" s="13" t="n"/>
      <x:c r="I354" s="11" t="n"/>
    </x:row>
    <x:row r="355">
      <x:c r="A355" s="11" t="n"/>
      <x:c r="B355" s="12" t="n">
        <x:f>SUMIF(Trades!$T$3:$T$502,A355,Trades!$V$3:$V$502)</x:f>
        <x:v>0</x:v>
      </x:c>
      <x:c r="C355" s="12" t="n">
        <x:f>SUMIF(Trades!$T$3:$T$502,A355,Trades!$AB$3:$AB$502)</x:f>
        <x:v>0</x:v>
      </x:c>
      <x:c r="D355" s="12" t="n">
        <x:f>SUMIF(Trades!$T$3:$T$502,A355,Trades!$AB$3:$AB$502)+SUMIF(Trades!$T$3:$T$502,A355,Trades!$AA$3:$AA$502)+SUMIF(Trades!$T$3:$T$502,A355,Trades!$AC$3:$AC$502)</x:f>
        <x:v>0</x:v>
      </x:c>
      <x:c r="E355" s="11" t="n"/>
      <x:c r="F355" s="11" t="n"/>
      <x:c r="G355" s="13" t="n"/>
      <x:c r="H355" s="13" t="n"/>
      <x:c r="I355" s="11" t="n"/>
    </x:row>
    <x:row r="356">
      <x:c r="A356" s="11" t="n"/>
      <x:c r="B356" s="12" t="n">
        <x:f>SUMIF(Trades!$T$3:$T$502,A356,Trades!$V$3:$V$502)</x:f>
        <x:v>0</x:v>
      </x:c>
      <x:c r="C356" s="12" t="n">
        <x:f>SUMIF(Trades!$T$3:$T$502,A356,Trades!$AB$3:$AB$502)</x:f>
        <x:v>0</x:v>
      </x:c>
      <x:c r="D356" s="12" t="n">
        <x:f>SUMIF(Trades!$T$3:$T$502,A356,Trades!$AB$3:$AB$502)+SUMIF(Trades!$T$3:$T$502,A356,Trades!$AA$3:$AA$502)+SUMIF(Trades!$T$3:$T$502,A356,Trades!$AC$3:$AC$502)</x:f>
        <x:v>0</x:v>
      </x:c>
      <x:c r="E356" s="11" t="n"/>
      <x:c r="F356" s="11" t="n"/>
      <x:c r="G356" s="13" t="n"/>
      <x:c r="H356" s="13" t="n"/>
      <x:c r="I356" s="11" t="n"/>
    </x:row>
    <x:row r="357">
      <x:c r="A357" s="11" t="n"/>
      <x:c r="B357" s="12" t="n">
        <x:f>SUMIF(Trades!$T$3:$T$502,A357,Trades!$V$3:$V$502)</x:f>
        <x:v>0</x:v>
      </x:c>
      <x:c r="C357" s="12" t="n">
        <x:f>SUMIF(Trades!$T$3:$T$502,A357,Trades!$AB$3:$AB$502)</x:f>
        <x:v>0</x:v>
      </x:c>
      <x:c r="D357" s="12" t="n">
        <x:f>SUMIF(Trades!$T$3:$T$502,A357,Trades!$AB$3:$AB$502)+SUMIF(Trades!$T$3:$T$502,A357,Trades!$AA$3:$AA$502)+SUMIF(Trades!$T$3:$T$502,A357,Trades!$AC$3:$AC$502)</x:f>
        <x:v>0</x:v>
      </x:c>
      <x:c r="E357" s="11" t="n"/>
      <x:c r="F357" s="11" t="n"/>
      <x:c r="G357" s="13" t="n"/>
      <x:c r="H357" s="13" t="n"/>
      <x:c r="I357" s="11" t="n"/>
    </x:row>
    <x:row r="358">
      <x:c r="A358" s="11" t="n"/>
      <x:c r="B358" s="12" t="n">
        <x:f>SUMIF(Trades!$T$3:$T$502,A358,Trades!$V$3:$V$502)</x:f>
        <x:v>0</x:v>
      </x:c>
      <x:c r="C358" s="12" t="n">
        <x:f>SUMIF(Trades!$T$3:$T$502,A358,Trades!$AB$3:$AB$502)</x:f>
        <x:v>0</x:v>
      </x:c>
      <x:c r="D358" s="12" t="n">
        <x:f>SUMIF(Trades!$T$3:$T$502,A358,Trades!$AB$3:$AB$502)+SUMIF(Trades!$T$3:$T$502,A358,Trades!$AA$3:$AA$502)+SUMIF(Trades!$T$3:$T$502,A358,Trades!$AC$3:$AC$502)</x:f>
        <x:v>0</x:v>
      </x:c>
      <x:c r="E358" s="11" t="n"/>
      <x:c r="F358" s="11" t="n"/>
      <x:c r="G358" s="13" t="n"/>
      <x:c r="H358" s="13" t="n"/>
      <x:c r="I358" s="11" t="n"/>
    </x:row>
    <x:row r="359">
      <x:c r="A359" s="11" t="n"/>
      <x:c r="B359" s="12" t="n">
        <x:f>SUMIF(Trades!$T$3:$T$502,A359,Trades!$V$3:$V$502)</x:f>
        <x:v>0</x:v>
      </x:c>
      <x:c r="C359" s="12" t="n">
        <x:f>SUMIF(Trades!$T$3:$T$502,A359,Trades!$AB$3:$AB$502)</x:f>
        <x:v>0</x:v>
      </x:c>
      <x:c r="D359" s="12" t="n">
        <x:f>SUMIF(Trades!$T$3:$T$502,A359,Trades!$AB$3:$AB$502)+SUMIF(Trades!$T$3:$T$502,A359,Trades!$AA$3:$AA$502)+SUMIF(Trades!$T$3:$T$502,A359,Trades!$AC$3:$AC$502)</x:f>
        <x:v>0</x:v>
      </x:c>
      <x:c r="E359" s="11" t="n"/>
      <x:c r="F359" s="11" t="n"/>
      <x:c r="G359" s="13" t="n"/>
      <x:c r="H359" s="13" t="n"/>
      <x:c r="I359" s="11" t="n"/>
    </x:row>
    <x:row r="360">
      <x:c r="A360" s="11" t="n"/>
      <x:c r="B360" s="12" t="n">
        <x:f>SUMIF(Trades!$T$3:$T$502,A360,Trades!$V$3:$V$502)</x:f>
        <x:v>0</x:v>
      </x:c>
      <x:c r="C360" s="12" t="n">
        <x:f>SUMIF(Trades!$T$3:$T$502,A360,Trades!$AB$3:$AB$502)</x:f>
        <x:v>0</x:v>
      </x:c>
      <x:c r="D360" s="12" t="n">
        <x:f>SUMIF(Trades!$T$3:$T$502,A360,Trades!$AB$3:$AB$502)+SUMIF(Trades!$T$3:$T$502,A360,Trades!$AA$3:$AA$502)+SUMIF(Trades!$T$3:$T$502,A360,Trades!$AC$3:$AC$502)</x:f>
        <x:v>0</x:v>
      </x:c>
      <x:c r="E360" s="11" t="n"/>
      <x:c r="F360" s="11" t="n"/>
      <x:c r="G360" s="13" t="n"/>
      <x:c r="H360" s="13" t="n"/>
      <x:c r="I360" s="11" t="n"/>
    </x:row>
    <x:row r="361">
      <x:c r="A361" s="11" t="n"/>
      <x:c r="B361" s="12" t="n">
        <x:f>SUMIF(Trades!$T$3:$T$502,A361,Trades!$V$3:$V$502)</x:f>
        <x:v>0</x:v>
      </x:c>
      <x:c r="C361" s="12" t="n">
        <x:f>SUMIF(Trades!$T$3:$T$502,A361,Trades!$AB$3:$AB$502)</x:f>
        <x:v>0</x:v>
      </x:c>
      <x:c r="D361" s="12" t="n">
        <x:f>SUMIF(Trades!$T$3:$T$502,A361,Trades!$AB$3:$AB$502)+SUMIF(Trades!$T$3:$T$502,A361,Trades!$AA$3:$AA$502)+SUMIF(Trades!$T$3:$T$502,A361,Trades!$AC$3:$AC$502)</x:f>
        <x:v>0</x:v>
      </x:c>
      <x:c r="E361" s="11" t="n"/>
      <x:c r="F361" s="11" t="n"/>
      <x:c r="G361" s="13" t="n"/>
      <x:c r="H361" s="13" t="n"/>
      <x:c r="I361" s="11" t="n"/>
    </x:row>
    <x:row r="362">
      <x:c r="A362" s="11" t="n"/>
      <x:c r="B362" s="12" t="n">
        <x:f>SUMIF(Trades!$T$3:$T$502,A362,Trades!$V$3:$V$502)</x:f>
        <x:v>0</x:v>
      </x:c>
      <x:c r="C362" s="12" t="n">
        <x:f>SUMIF(Trades!$T$3:$T$502,A362,Trades!$AB$3:$AB$502)</x:f>
        <x:v>0</x:v>
      </x:c>
      <x:c r="D362" s="12" t="n">
        <x:f>SUMIF(Trades!$T$3:$T$502,A362,Trades!$AB$3:$AB$502)+SUMIF(Trades!$T$3:$T$502,A362,Trades!$AA$3:$AA$502)+SUMIF(Trades!$T$3:$T$502,A362,Trades!$AC$3:$AC$502)</x:f>
        <x:v>0</x:v>
      </x:c>
      <x:c r="E362" s="11" t="n"/>
      <x:c r="F362" s="11" t="n"/>
      <x:c r="G362" s="13" t="n"/>
      <x:c r="H362" s="13" t="n"/>
      <x:c r="I362" s="11" t="n"/>
    </x:row>
    <x:row r="363">
      <x:c r="A363" s="11" t="n"/>
      <x:c r="B363" s="12" t="n">
        <x:f>SUMIF(Trades!$T$3:$T$502,A363,Trades!$V$3:$V$502)</x:f>
        <x:v>0</x:v>
      </x:c>
      <x:c r="C363" s="12" t="n">
        <x:f>SUMIF(Trades!$T$3:$T$502,A363,Trades!$AB$3:$AB$502)</x:f>
        <x:v>0</x:v>
      </x:c>
      <x:c r="D363" s="12" t="n">
        <x:f>SUMIF(Trades!$T$3:$T$502,A363,Trades!$AB$3:$AB$502)+SUMIF(Trades!$T$3:$T$502,A363,Trades!$AA$3:$AA$502)+SUMIF(Trades!$T$3:$T$502,A363,Trades!$AC$3:$AC$502)</x:f>
        <x:v>0</x:v>
      </x:c>
      <x:c r="E363" s="11" t="n"/>
      <x:c r="F363" s="11" t="n"/>
      <x:c r="G363" s="13" t="n"/>
      <x:c r="H363" s="13" t="n"/>
      <x:c r="I363" s="11" t="n"/>
    </x:row>
    <x:row r="364">
      <x:c r="A364" s="11" t="n"/>
      <x:c r="B364" s="12" t="n">
        <x:f>SUMIF(Trades!$T$3:$T$502,A364,Trades!$V$3:$V$502)</x:f>
        <x:v>0</x:v>
      </x:c>
      <x:c r="C364" s="12" t="n">
        <x:f>SUMIF(Trades!$T$3:$T$502,A364,Trades!$AB$3:$AB$502)</x:f>
        <x:v>0</x:v>
      </x:c>
      <x:c r="D364" s="12" t="n">
        <x:f>SUMIF(Trades!$T$3:$T$502,A364,Trades!$AB$3:$AB$502)+SUMIF(Trades!$T$3:$T$502,A364,Trades!$AA$3:$AA$502)+SUMIF(Trades!$T$3:$T$502,A364,Trades!$AC$3:$AC$502)</x:f>
        <x:v>0</x:v>
      </x:c>
      <x:c r="E364" s="11" t="n"/>
      <x:c r="F364" s="11" t="n"/>
      <x:c r="G364" s="13" t="n"/>
      <x:c r="H364" s="13" t="n"/>
      <x:c r="I364" s="11" t="n"/>
    </x:row>
    <x:row r="365">
      <x:c r="A365" s="11" t="n"/>
      <x:c r="B365" s="12" t="n">
        <x:f>SUMIF(Trades!$T$3:$T$502,A365,Trades!$V$3:$V$502)</x:f>
        <x:v>0</x:v>
      </x:c>
      <x:c r="C365" s="12" t="n">
        <x:f>SUMIF(Trades!$T$3:$T$502,A365,Trades!$AB$3:$AB$502)</x:f>
        <x:v>0</x:v>
      </x:c>
      <x:c r="D365" s="12" t="n">
        <x:f>SUMIF(Trades!$T$3:$T$502,A365,Trades!$AB$3:$AB$502)+SUMIF(Trades!$T$3:$T$502,A365,Trades!$AA$3:$AA$502)+SUMIF(Trades!$T$3:$T$502,A365,Trades!$AC$3:$AC$502)</x:f>
        <x:v>0</x:v>
      </x:c>
      <x:c r="E365" s="11" t="n"/>
      <x:c r="F365" s="11" t="n"/>
      <x:c r="G365" s="13" t="n"/>
      <x:c r="H365" s="13" t="n"/>
      <x:c r="I365" s="11" t="n"/>
    </x:row>
    <x:row r="366">
      <x:c r="A366" s="11" t="n"/>
      <x:c r="B366" s="12" t="n">
        <x:f>SUMIF(Trades!$T$3:$T$502,A366,Trades!$V$3:$V$502)</x:f>
        <x:v>0</x:v>
      </x:c>
      <x:c r="C366" s="12" t="n">
        <x:f>SUMIF(Trades!$T$3:$T$502,A366,Trades!$AB$3:$AB$502)</x:f>
        <x:v>0</x:v>
      </x:c>
      <x:c r="D366" s="12" t="n">
        <x:f>SUMIF(Trades!$T$3:$T$502,A366,Trades!$AB$3:$AB$502)+SUMIF(Trades!$T$3:$T$502,A366,Trades!$AA$3:$AA$502)+SUMIF(Trades!$T$3:$T$502,A366,Trades!$AC$3:$AC$502)</x:f>
        <x:v>0</x:v>
      </x:c>
      <x:c r="E366" s="11" t="n"/>
      <x:c r="F366" s="11" t="n"/>
      <x:c r="G366" s="13" t="n"/>
      <x:c r="H366" s="13" t="n"/>
      <x:c r="I366" s="11" t="n"/>
    </x:row>
    <x:row r="367">
      <x:c r="A367" s="11" t="n"/>
      <x:c r="B367" s="12" t="n">
        <x:f>SUMIF(Trades!$T$3:$T$502,A367,Trades!$V$3:$V$502)</x:f>
        <x:v>0</x:v>
      </x:c>
      <x:c r="C367" s="12" t="n">
        <x:f>SUMIF(Trades!$T$3:$T$502,A367,Trades!$AB$3:$AB$502)</x:f>
        <x:v>0</x:v>
      </x:c>
      <x:c r="D367" s="12" t="n">
        <x:f>SUMIF(Trades!$T$3:$T$502,A367,Trades!$AB$3:$AB$502)+SUMIF(Trades!$T$3:$T$502,A367,Trades!$AA$3:$AA$502)+SUMIF(Trades!$T$3:$T$502,A367,Trades!$AC$3:$AC$502)</x:f>
        <x:v>0</x:v>
      </x:c>
      <x:c r="E367" s="11" t="n"/>
      <x:c r="F367" s="11" t="n"/>
      <x:c r="G367" s="13" t="n"/>
      <x:c r="H367" s="13" t="n"/>
      <x:c r="I367" s="11" t="n"/>
    </x:row>
    <x:row r="368">
      <x:c r="A368" s="11" t="n"/>
      <x:c r="B368" s="12" t="n">
        <x:f>SUMIF(Trades!$T$3:$T$502,A368,Trades!$V$3:$V$502)</x:f>
        <x:v>0</x:v>
      </x:c>
      <x:c r="C368" s="12" t="n">
        <x:f>SUMIF(Trades!$T$3:$T$502,A368,Trades!$AB$3:$AB$502)</x:f>
        <x:v>0</x:v>
      </x:c>
      <x:c r="D368" s="12" t="n">
        <x:f>SUMIF(Trades!$T$3:$T$502,A368,Trades!$AB$3:$AB$502)+SUMIF(Trades!$T$3:$T$502,A368,Trades!$AA$3:$AA$502)+SUMIF(Trades!$T$3:$T$502,A368,Trades!$AC$3:$AC$502)</x:f>
        <x:v>0</x:v>
      </x:c>
      <x:c r="E368" s="11" t="n"/>
      <x:c r="F368" s="11" t="n"/>
      <x:c r="G368" s="13" t="n"/>
      <x:c r="H368" s="13" t="n"/>
      <x:c r="I368" s="11" t="n"/>
    </x:row>
    <x:row r="369">
      <x:c r="A369" s="11" t="n"/>
      <x:c r="B369" s="12" t="n">
        <x:f>SUMIF(Trades!$T$3:$T$502,A369,Trades!$V$3:$V$502)</x:f>
        <x:v>0</x:v>
      </x:c>
      <x:c r="C369" s="12" t="n">
        <x:f>SUMIF(Trades!$T$3:$T$502,A369,Trades!$AB$3:$AB$502)</x:f>
        <x:v>0</x:v>
      </x:c>
      <x:c r="D369" s="12" t="n">
        <x:f>SUMIF(Trades!$T$3:$T$502,A369,Trades!$AB$3:$AB$502)+SUMIF(Trades!$T$3:$T$502,A369,Trades!$AA$3:$AA$502)+SUMIF(Trades!$T$3:$T$502,A369,Trades!$AC$3:$AC$502)</x:f>
        <x:v>0</x:v>
      </x:c>
      <x:c r="E369" s="11" t="n"/>
      <x:c r="F369" s="11" t="n"/>
      <x:c r="G369" s="13" t="n"/>
      <x:c r="H369" s="13" t="n"/>
      <x:c r="I369" s="11" t="n"/>
    </x:row>
    <x:row r="370">
      <x:c r="A370" s="11" t="n"/>
      <x:c r="B370" s="12" t="n">
        <x:f>SUMIF(Trades!$T$3:$T$502,A370,Trades!$V$3:$V$502)</x:f>
        <x:v>0</x:v>
      </x:c>
      <x:c r="C370" s="12" t="n">
        <x:f>SUMIF(Trades!$T$3:$T$502,A370,Trades!$AB$3:$AB$502)</x:f>
        <x:v>0</x:v>
      </x:c>
      <x:c r="D370" s="12" t="n">
        <x:f>SUMIF(Trades!$T$3:$T$502,A370,Trades!$AB$3:$AB$502)+SUMIF(Trades!$T$3:$T$502,A370,Trades!$AA$3:$AA$502)+SUMIF(Trades!$T$3:$T$502,A370,Trades!$AC$3:$AC$502)</x:f>
        <x:v>0</x:v>
      </x:c>
      <x:c r="E370" s="11" t="n"/>
      <x:c r="F370" s="11" t="n"/>
      <x:c r="G370" s="13" t="n"/>
      <x:c r="H370" s="13" t="n"/>
      <x:c r="I370" s="11" t="n"/>
    </x:row>
    <x:row r="371">
      <x:c r="A371" s="11" t="n"/>
      <x:c r="B371" s="12" t="n">
        <x:f>SUMIF(Trades!$T$3:$T$502,A371,Trades!$V$3:$V$502)</x:f>
        <x:v>0</x:v>
      </x:c>
      <x:c r="C371" s="12" t="n">
        <x:f>SUMIF(Trades!$T$3:$T$502,A371,Trades!$AB$3:$AB$502)</x:f>
        <x:v>0</x:v>
      </x:c>
      <x:c r="D371" s="12" t="n">
        <x:f>SUMIF(Trades!$T$3:$T$502,A371,Trades!$AB$3:$AB$502)+SUMIF(Trades!$T$3:$T$502,A371,Trades!$AA$3:$AA$502)+SUMIF(Trades!$T$3:$T$502,A371,Trades!$AC$3:$AC$502)</x:f>
        <x:v>0</x:v>
      </x:c>
      <x:c r="E371" s="11" t="n"/>
      <x:c r="F371" s="11" t="n"/>
      <x:c r="G371" s="13" t="n"/>
      <x:c r="H371" s="13" t="n"/>
      <x:c r="I371" s="11" t="n"/>
    </x:row>
    <x:row r="372">
      <x:c r="A372" s="11" t="n"/>
      <x:c r="B372" s="12" t="n">
        <x:f>SUMIF(Trades!$T$3:$T$502,A372,Trades!$V$3:$V$502)</x:f>
        <x:v>0</x:v>
      </x:c>
      <x:c r="C372" s="12" t="n">
        <x:f>SUMIF(Trades!$T$3:$T$502,A372,Trades!$AB$3:$AB$502)</x:f>
        <x:v>0</x:v>
      </x:c>
      <x:c r="D372" s="12" t="n">
        <x:f>SUMIF(Trades!$T$3:$T$502,A372,Trades!$AB$3:$AB$502)+SUMIF(Trades!$T$3:$T$502,A372,Trades!$AA$3:$AA$502)+SUMIF(Trades!$T$3:$T$502,A372,Trades!$AC$3:$AC$502)</x:f>
        <x:v>0</x:v>
      </x:c>
      <x:c r="E372" s="11" t="n"/>
      <x:c r="F372" s="11" t="n"/>
      <x:c r="G372" s="13" t="n"/>
      <x:c r="H372" s="13" t="n"/>
      <x:c r="I372" s="11" t="n"/>
    </x:row>
    <x:row r="373">
      <x:c r="A373" s="11" t="n"/>
      <x:c r="B373" s="12" t="n">
        <x:f>SUMIF(Trades!$T$3:$T$502,A373,Trades!$V$3:$V$502)</x:f>
        <x:v>0</x:v>
      </x:c>
      <x:c r="C373" s="12" t="n">
        <x:f>SUMIF(Trades!$T$3:$T$502,A373,Trades!$AB$3:$AB$502)</x:f>
        <x:v>0</x:v>
      </x:c>
      <x:c r="D373" s="12" t="n">
        <x:f>SUMIF(Trades!$T$3:$T$502,A373,Trades!$AB$3:$AB$502)+SUMIF(Trades!$T$3:$T$502,A373,Trades!$AA$3:$AA$502)+SUMIF(Trades!$T$3:$T$502,A373,Trades!$AC$3:$AC$502)</x:f>
        <x:v>0</x:v>
      </x:c>
      <x:c r="E373" s="11" t="n"/>
      <x:c r="F373" s="11" t="n"/>
      <x:c r="G373" s="13" t="n"/>
      <x:c r="H373" s="13" t="n"/>
      <x:c r="I373" s="11" t="n"/>
    </x:row>
    <x:row r="374">
      <x:c r="A374" s="11" t="n"/>
      <x:c r="B374" s="12" t="n">
        <x:f>SUMIF(Trades!$T$3:$T$502,A374,Trades!$V$3:$V$502)</x:f>
        <x:v>0</x:v>
      </x:c>
      <x:c r="C374" s="12" t="n">
        <x:f>SUMIF(Trades!$T$3:$T$502,A374,Trades!$AB$3:$AB$502)</x:f>
        <x:v>0</x:v>
      </x:c>
      <x:c r="D374" s="12" t="n">
        <x:f>SUMIF(Trades!$T$3:$T$502,A374,Trades!$AB$3:$AB$502)+SUMIF(Trades!$T$3:$T$502,A374,Trades!$AA$3:$AA$502)+SUMIF(Trades!$T$3:$T$502,A374,Trades!$AC$3:$AC$502)</x:f>
        <x:v>0</x:v>
      </x:c>
      <x:c r="E374" s="11" t="n"/>
      <x:c r="F374" s="11" t="n"/>
      <x:c r="G374" s="13" t="n"/>
      <x:c r="H374" s="13" t="n"/>
      <x:c r="I374" s="11" t="n"/>
    </x:row>
    <x:row r="375">
      <x:c r="A375" s="11" t="n"/>
      <x:c r="B375" s="12" t="n">
        <x:f>SUMIF(Trades!$T$3:$T$502,A375,Trades!$V$3:$V$502)</x:f>
        <x:v>0</x:v>
      </x:c>
      <x:c r="C375" s="12" t="n">
        <x:f>SUMIF(Trades!$T$3:$T$502,A375,Trades!$AB$3:$AB$502)</x:f>
        <x:v>0</x:v>
      </x:c>
      <x:c r="D375" s="12" t="n">
        <x:f>SUMIF(Trades!$T$3:$T$502,A375,Trades!$AB$3:$AB$502)+SUMIF(Trades!$T$3:$T$502,A375,Trades!$AA$3:$AA$502)+SUMIF(Trades!$T$3:$T$502,A375,Trades!$AC$3:$AC$502)</x:f>
        <x:v>0</x:v>
      </x:c>
      <x:c r="E375" s="11" t="n"/>
      <x:c r="F375" s="11" t="n"/>
      <x:c r="G375" s="13" t="n"/>
      <x:c r="H375" s="13" t="n"/>
      <x:c r="I375" s="11" t="n"/>
    </x:row>
    <x:row r="376">
      <x:c r="A376" s="11" t="n"/>
      <x:c r="B376" s="12" t="n">
        <x:f>SUMIF(Trades!$T$3:$T$502,A376,Trades!$V$3:$V$502)</x:f>
        <x:v>0</x:v>
      </x:c>
      <x:c r="C376" s="12" t="n">
        <x:f>SUMIF(Trades!$T$3:$T$502,A376,Trades!$AB$3:$AB$502)</x:f>
        <x:v>0</x:v>
      </x:c>
      <x:c r="D376" s="12" t="n">
        <x:f>SUMIF(Trades!$T$3:$T$502,A376,Trades!$AB$3:$AB$502)+SUMIF(Trades!$T$3:$T$502,A376,Trades!$AA$3:$AA$502)+SUMIF(Trades!$T$3:$T$502,A376,Trades!$AC$3:$AC$502)</x:f>
        <x:v>0</x:v>
      </x:c>
      <x:c r="E376" s="11" t="n"/>
      <x:c r="F376" s="11" t="n"/>
      <x:c r="G376" s="13" t="n"/>
      <x:c r="H376" s="13" t="n"/>
      <x:c r="I376" s="11" t="n"/>
    </x:row>
    <x:row r="377">
      <x:c r="A377" s="11" t="n"/>
      <x:c r="B377" s="12" t="n">
        <x:f>SUMIF(Trades!$T$3:$T$502,A377,Trades!$V$3:$V$502)</x:f>
        <x:v>0</x:v>
      </x:c>
      <x:c r="C377" s="12" t="n">
        <x:f>SUMIF(Trades!$T$3:$T$502,A377,Trades!$AB$3:$AB$502)</x:f>
        <x:v>0</x:v>
      </x:c>
      <x:c r="D377" s="12" t="n">
        <x:f>SUMIF(Trades!$T$3:$T$502,A377,Trades!$AB$3:$AB$502)+SUMIF(Trades!$T$3:$T$502,A377,Trades!$AA$3:$AA$502)+SUMIF(Trades!$T$3:$T$502,A377,Trades!$AC$3:$AC$502)</x:f>
        <x:v>0</x:v>
      </x:c>
      <x:c r="E377" s="11" t="n"/>
      <x:c r="F377" s="11" t="n"/>
      <x:c r="G377" s="13" t="n"/>
      <x:c r="H377" s="13" t="n"/>
      <x:c r="I377" s="11" t="n"/>
    </x:row>
    <x:row r="378">
      <x:c r="A378" s="11" t="n"/>
      <x:c r="B378" s="12" t="n">
        <x:f>SUMIF(Trades!$T$3:$T$502,A378,Trades!$V$3:$V$502)</x:f>
        <x:v>0</x:v>
      </x:c>
      <x:c r="C378" s="12" t="n">
        <x:f>SUMIF(Trades!$T$3:$T$502,A378,Trades!$AB$3:$AB$502)</x:f>
        <x:v>0</x:v>
      </x:c>
      <x:c r="D378" s="12" t="n">
        <x:f>SUMIF(Trades!$T$3:$T$502,A378,Trades!$AB$3:$AB$502)+SUMIF(Trades!$T$3:$T$502,A378,Trades!$AA$3:$AA$502)+SUMIF(Trades!$T$3:$T$502,A378,Trades!$AC$3:$AC$502)</x:f>
        <x:v>0</x:v>
      </x:c>
      <x:c r="E378" s="11" t="n"/>
      <x:c r="F378" s="11" t="n"/>
      <x:c r="G378" s="13" t="n"/>
      <x:c r="H378" s="13" t="n"/>
      <x:c r="I378" s="11" t="n"/>
    </x:row>
    <x:row r="379">
      <x:c r="A379" s="11" t="n"/>
      <x:c r="B379" s="12" t="n">
        <x:f>SUMIF(Trades!$T$3:$T$502,A379,Trades!$V$3:$V$502)</x:f>
        <x:v>0</x:v>
      </x:c>
      <x:c r="C379" s="12" t="n">
        <x:f>SUMIF(Trades!$T$3:$T$502,A379,Trades!$AB$3:$AB$502)</x:f>
        <x:v>0</x:v>
      </x:c>
      <x:c r="D379" s="12" t="n">
        <x:f>SUMIF(Trades!$T$3:$T$502,A379,Trades!$AB$3:$AB$502)+SUMIF(Trades!$T$3:$T$502,A379,Trades!$AA$3:$AA$502)+SUMIF(Trades!$T$3:$T$502,A379,Trades!$AC$3:$AC$502)</x:f>
        <x:v>0</x:v>
      </x:c>
      <x:c r="E379" s="11" t="n"/>
      <x:c r="F379" s="11" t="n"/>
      <x:c r="G379" s="13" t="n"/>
      <x:c r="H379" s="13" t="n"/>
      <x:c r="I379" s="11" t="n"/>
    </x:row>
    <x:row r="380">
      <x:c r="A380" s="11" t="n"/>
      <x:c r="B380" s="12" t="n">
        <x:f>SUMIF(Trades!$T$3:$T$502,A380,Trades!$V$3:$V$502)</x:f>
        <x:v>0</x:v>
      </x:c>
      <x:c r="C380" s="12" t="n">
        <x:f>SUMIF(Trades!$T$3:$T$502,A380,Trades!$AB$3:$AB$502)</x:f>
        <x:v>0</x:v>
      </x:c>
      <x:c r="D380" s="12" t="n">
        <x:f>SUMIF(Trades!$T$3:$T$502,A380,Trades!$AB$3:$AB$502)+SUMIF(Trades!$T$3:$T$502,A380,Trades!$AA$3:$AA$502)+SUMIF(Trades!$T$3:$T$502,A380,Trades!$AC$3:$AC$502)</x:f>
        <x:v>0</x:v>
      </x:c>
      <x:c r="E380" s="11" t="n"/>
      <x:c r="F380" s="11" t="n"/>
      <x:c r="G380" s="13" t="n"/>
      <x:c r="H380" s="13" t="n"/>
      <x:c r="I380" s="11" t="n"/>
    </x:row>
    <x:row r="381">
      <x:c r="A381" s="11" t="n"/>
      <x:c r="B381" s="12" t="n">
        <x:f>SUMIF(Trades!$T$3:$T$502,A381,Trades!$V$3:$V$502)</x:f>
        <x:v>0</x:v>
      </x:c>
      <x:c r="C381" s="12" t="n">
        <x:f>SUMIF(Trades!$T$3:$T$502,A381,Trades!$AB$3:$AB$502)</x:f>
        <x:v>0</x:v>
      </x:c>
      <x:c r="D381" s="12" t="n">
        <x:f>SUMIF(Trades!$T$3:$T$502,A381,Trades!$AB$3:$AB$502)+SUMIF(Trades!$T$3:$T$502,A381,Trades!$AA$3:$AA$502)+SUMIF(Trades!$T$3:$T$502,A381,Trades!$AC$3:$AC$502)</x:f>
        <x:v>0</x:v>
      </x:c>
      <x:c r="E381" s="11" t="n"/>
      <x:c r="F381" s="11" t="n"/>
      <x:c r="G381" s="13" t="n"/>
      <x:c r="H381" s="13" t="n"/>
      <x:c r="I381" s="11" t="n"/>
    </x:row>
    <x:row r="382">
      <x:c r="A382" s="11" t="n"/>
      <x:c r="B382" s="12" t="n">
        <x:f>SUMIF(Trades!$T$3:$T$502,A382,Trades!$V$3:$V$502)</x:f>
        <x:v>0</x:v>
      </x:c>
      <x:c r="C382" s="12" t="n">
        <x:f>SUMIF(Trades!$T$3:$T$502,A382,Trades!$AB$3:$AB$502)</x:f>
        <x:v>0</x:v>
      </x:c>
      <x:c r="D382" s="12" t="n">
        <x:f>SUMIF(Trades!$T$3:$T$502,A382,Trades!$AB$3:$AB$502)+SUMIF(Trades!$T$3:$T$502,A382,Trades!$AA$3:$AA$502)+SUMIF(Trades!$T$3:$T$502,A382,Trades!$AC$3:$AC$502)</x:f>
        <x:v>0</x:v>
      </x:c>
      <x:c r="E382" s="11" t="n"/>
      <x:c r="F382" s="11" t="n"/>
      <x:c r="G382" s="13" t="n"/>
      <x:c r="H382" s="13" t="n"/>
      <x:c r="I382" s="11" t="n"/>
    </x:row>
    <x:row r="383">
      <x:c r="A383" s="11" t="n"/>
      <x:c r="B383" s="12" t="n">
        <x:f>SUMIF(Trades!$T$3:$T$502,A383,Trades!$V$3:$V$502)</x:f>
        <x:v>0</x:v>
      </x:c>
      <x:c r="C383" s="12" t="n">
        <x:f>SUMIF(Trades!$T$3:$T$502,A383,Trades!$AB$3:$AB$502)</x:f>
        <x:v>0</x:v>
      </x:c>
      <x:c r="D383" s="12" t="n">
        <x:f>SUMIF(Trades!$T$3:$T$502,A383,Trades!$AB$3:$AB$502)+SUMIF(Trades!$T$3:$T$502,A383,Trades!$AA$3:$AA$502)+SUMIF(Trades!$T$3:$T$502,A383,Trades!$AC$3:$AC$502)</x:f>
        <x:v>0</x:v>
      </x:c>
      <x:c r="E383" s="11" t="n"/>
      <x:c r="F383" s="11" t="n"/>
      <x:c r="G383" s="13" t="n"/>
      <x:c r="H383" s="13" t="n"/>
      <x:c r="I383" s="11" t="n"/>
    </x:row>
    <x:row r="384">
      <x:c r="A384" s="11" t="n"/>
      <x:c r="B384" s="12" t="n">
        <x:f>SUMIF(Trades!$T$3:$T$502,A384,Trades!$V$3:$V$502)</x:f>
        <x:v>0</x:v>
      </x:c>
      <x:c r="C384" s="12" t="n">
        <x:f>SUMIF(Trades!$T$3:$T$502,A384,Trades!$AB$3:$AB$502)</x:f>
        <x:v>0</x:v>
      </x:c>
      <x:c r="D384" s="12" t="n">
        <x:f>SUMIF(Trades!$T$3:$T$502,A384,Trades!$AB$3:$AB$502)+SUMIF(Trades!$T$3:$T$502,A384,Trades!$AA$3:$AA$502)+SUMIF(Trades!$T$3:$T$502,A384,Trades!$AC$3:$AC$502)</x:f>
        <x:v>0</x:v>
      </x:c>
      <x:c r="E384" s="11" t="n"/>
      <x:c r="F384" s="11" t="n"/>
      <x:c r="G384" s="13" t="n"/>
      <x:c r="H384" s="13" t="n"/>
      <x:c r="I384" s="11" t="n"/>
    </x:row>
    <x:row r="385">
      <x:c r="A385" s="11" t="n"/>
      <x:c r="B385" s="12" t="n">
        <x:f>SUMIF(Trades!$T$3:$T$502,A385,Trades!$V$3:$V$502)</x:f>
        <x:v>0</x:v>
      </x:c>
      <x:c r="C385" s="12" t="n">
        <x:f>SUMIF(Trades!$T$3:$T$502,A385,Trades!$AB$3:$AB$502)</x:f>
        <x:v>0</x:v>
      </x:c>
      <x:c r="D385" s="12" t="n">
        <x:f>SUMIF(Trades!$T$3:$T$502,A385,Trades!$AB$3:$AB$502)+SUMIF(Trades!$T$3:$T$502,A385,Trades!$AA$3:$AA$502)+SUMIF(Trades!$T$3:$T$502,A385,Trades!$AC$3:$AC$502)</x:f>
        <x:v>0</x:v>
      </x:c>
      <x:c r="E385" s="11" t="n"/>
      <x:c r="F385" s="11" t="n"/>
      <x:c r="G385" s="13" t="n"/>
      <x:c r="H385" s="13" t="n"/>
      <x:c r="I385" s="11" t="n"/>
    </x:row>
    <x:row r="386">
      <x:c r="A386" s="11" t="n"/>
      <x:c r="B386" s="12" t="n">
        <x:f>SUMIF(Trades!$T$3:$T$502,A386,Trades!$V$3:$V$502)</x:f>
        <x:v>0</x:v>
      </x:c>
      <x:c r="C386" s="12" t="n">
        <x:f>SUMIF(Trades!$T$3:$T$502,A386,Trades!$AB$3:$AB$502)</x:f>
        <x:v>0</x:v>
      </x:c>
      <x:c r="D386" s="12" t="n">
        <x:f>SUMIF(Trades!$T$3:$T$502,A386,Trades!$AB$3:$AB$502)+SUMIF(Trades!$T$3:$T$502,A386,Trades!$AA$3:$AA$502)+SUMIF(Trades!$T$3:$T$502,A386,Trades!$AC$3:$AC$502)</x:f>
        <x:v>0</x:v>
      </x:c>
      <x:c r="E386" s="11" t="n"/>
      <x:c r="F386" s="11" t="n"/>
      <x:c r="G386" s="13" t="n"/>
      <x:c r="H386" s="13" t="n"/>
      <x:c r="I386" s="11" t="n"/>
    </x:row>
    <x:row r="387">
      <x:c r="A387" s="11" t="n"/>
      <x:c r="B387" s="12" t="n">
        <x:f>SUMIF(Trades!$T$3:$T$502,A387,Trades!$V$3:$V$502)</x:f>
        <x:v>0</x:v>
      </x:c>
      <x:c r="C387" s="12" t="n">
        <x:f>SUMIF(Trades!$T$3:$T$502,A387,Trades!$AB$3:$AB$502)</x:f>
        <x:v>0</x:v>
      </x:c>
      <x:c r="D387" s="12" t="n">
        <x:f>SUMIF(Trades!$T$3:$T$502,A387,Trades!$AB$3:$AB$502)+SUMIF(Trades!$T$3:$T$502,A387,Trades!$AA$3:$AA$502)+SUMIF(Trades!$T$3:$T$502,A387,Trades!$AC$3:$AC$502)</x:f>
        <x:v>0</x:v>
      </x:c>
      <x:c r="E387" s="11" t="n"/>
      <x:c r="F387" s="11" t="n"/>
      <x:c r="G387" s="13" t="n"/>
      <x:c r="H387" s="13" t="n"/>
      <x:c r="I387" s="11" t="n"/>
    </x:row>
    <x:row r="388">
      <x:c r="A388" s="11" t="n"/>
      <x:c r="B388" s="12" t="n">
        <x:f>SUMIF(Trades!$T$3:$T$502,A388,Trades!$V$3:$V$502)</x:f>
        <x:v>0</x:v>
      </x:c>
      <x:c r="C388" s="12" t="n">
        <x:f>SUMIF(Trades!$T$3:$T$502,A388,Trades!$AB$3:$AB$502)</x:f>
        <x:v>0</x:v>
      </x:c>
      <x:c r="D388" s="12" t="n">
        <x:f>SUMIF(Trades!$T$3:$T$502,A388,Trades!$AB$3:$AB$502)+SUMIF(Trades!$T$3:$T$502,A388,Trades!$AA$3:$AA$502)+SUMIF(Trades!$T$3:$T$502,A388,Trades!$AC$3:$AC$502)</x:f>
        <x:v>0</x:v>
      </x:c>
      <x:c r="E388" s="11" t="n"/>
      <x:c r="F388" s="11" t="n"/>
      <x:c r="G388" s="13" t="n"/>
      <x:c r="H388" s="13" t="n"/>
      <x:c r="I388" s="11" t="n"/>
    </x:row>
    <x:row r="389">
      <x:c r="A389" s="11" t="n"/>
      <x:c r="B389" s="12" t="n">
        <x:f>SUMIF(Trades!$T$3:$T$502,A389,Trades!$V$3:$V$502)</x:f>
        <x:v>0</x:v>
      </x:c>
      <x:c r="C389" s="12" t="n">
        <x:f>SUMIF(Trades!$T$3:$T$502,A389,Trades!$AB$3:$AB$502)</x:f>
        <x:v>0</x:v>
      </x:c>
      <x:c r="D389" s="12" t="n">
        <x:f>SUMIF(Trades!$T$3:$T$502,A389,Trades!$AB$3:$AB$502)+SUMIF(Trades!$T$3:$T$502,A389,Trades!$AA$3:$AA$502)+SUMIF(Trades!$T$3:$T$502,A389,Trades!$AC$3:$AC$502)</x:f>
        <x:v>0</x:v>
      </x:c>
      <x:c r="E389" s="11" t="n"/>
      <x:c r="F389" s="11" t="n"/>
      <x:c r="G389" s="13" t="n"/>
      <x:c r="H389" s="13" t="n"/>
      <x:c r="I389" s="11" t="n"/>
    </x:row>
    <x:row r="390">
      <x:c r="A390" s="11" t="n"/>
      <x:c r="B390" s="12" t="n">
        <x:f>SUMIF(Trades!$T$3:$T$502,A390,Trades!$V$3:$V$502)</x:f>
        <x:v>0</x:v>
      </x:c>
      <x:c r="C390" s="12" t="n">
        <x:f>SUMIF(Trades!$T$3:$T$502,A390,Trades!$AB$3:$AB$502)</x:f>
        <x:v>0</x:v>
      </x:c>
      <x:c r="D390" s="12" t="n">
        <x:f>SUMIF(Trades!$T$3:$T$502,A390,Trades!$AB$3:$AB$502)+SUMIF(Trades!$T$3:$T$502,A390,Trades!$AA$3:$AA$502)+SUMIF(Trades!$T$3:$T$502,A390,Trades!$AC$3:$AC$502)</x:f>
        <x:v>0</x:v>
      </x:c>
      <x:c r="E390" s="11" t="n"/>
      <x:c r="F390" s="11" t="n"/>
      <x:c r="G390" s="13" t="n"/>
      <x:c r="H390" s="13" t="n"/>
      <x:c r="I390" s="11" t="n"/>
    </x:row>
    <x:row r="391">
      <x:c r="A391" s="11" t="n"/>
      <x:c r="B391" s="12" t="n">
        <x:f>SUMIF(Trades!$T$3:$T$502,A391,Trades!$V$3:$V$502)</x:f>
        <x:v>0</x:v>
      </x:c>
      <x:c r="C391" s="12" t="n">
        <x:f>SUMIF(Trades!$T$3:$T$502,A391,Trades!$AB$3:$AB$502)</x:f>
        <x:v>0</x:v>
      </x:c>
      <x:c r="D391" s="12" t="n">
        <x:f>SUMIF(Trades!$T$3:$T$502,A391,Trades!$AB$3:$AB$502)+SUMIF(Trades!$T$3:$T$502,A391,Trades!$AA$3:$AA$502)+SUMIF(Trades!$T$3:$T$502,A391,Trades!$AC$3:$AC$502)</x:f>
        <x:v>0</x:v>
      </x:c>
      <x:c r="E391" s="11" t="n"/>
      <x:c r="F391" s="11" t="n"/>
      <x:c r="G391" s="13" t="n"/>
      <x:c r="H391" s="13" t="n"/>
      <x:c r="I391" s="11" t="n"/>
    </x:row>
    <x:row r="392">
      <x:c r="A392" s="11" t="n"/>
      <x:c r="B392" s="12" t="n">
        <x:f>SUMIF(Trades!$T$3:$T$502,A392,Trades!$V$3:$V$502)</x:f>
        <x:v>0</x:v>
      </x:c>
      <x:c r="C392" s="12" t="n">
        <x:f>SUMIF(Trades!$T$3:$T$502,A392,Trades!$AB$3:$AB$502)</x:f>
        <x:v>0</x:v>
      </x:c>
      <x:c r="D392" s="12" t="n">
        <x:f>SUMIF(Trades!$T$3:$T$502,A392,Trades!$AB$3:$AB$502)+SUMIF(Trades!$T$3:$T$502,A392,Trades!$AA$3:$AA$502)+SUMIF(Trades!$T$3:$T$502,A392,Trades!$AC$3:$AC$502)</x:f>
        <x:v>0</x:v>
      </x:c>
      <x:c r="E392" s="11" t="n"/>
      <x:c r="F392" s="11" t="n"/>
      <x:c r="G392" s="13" t="n"/>
      <x:c r="H392" s="13" t="n"/>
      <x:c r="I392" s="11" t="n"/>
    </x:row>
    <x:row r="393">
      <x:c r="A393" s="11" t="n"/>
      <x:c r="B393" s="12" t="n">
        <x:f>SUMIF(Trades!$T$3:$T$502,A393,Trades!$V$3:$V$502)</x:f>
        <x:v>0</x:v>
      </x:c>
      <x:c r="C393" s="12" t="n">
        <x:f>SUMIF(Trades!$T$3:$T$502,A393,Trades!$AB$3:$AB$502)</x:f>
        <x:v>0</x:v>
      </x:c>
      <x:c r="D393" s="12" t="n">
        <x:f>SUMIF(Trades!$T$3:$T$502,A393,Trades!$AB$3:$AB$502)+SUMIF(Trades!$T$3:$T$502,A393,Trades!$AA$3:$AA$502)+SUMIF(Trades!$T$3:$T$502,A393,Trades!$AC$3:$AC$502)</x:f>
        <x:v>0</x:v>
      </x:c>
      <x:c r="E393" s="11" t="n"/>
      <x:c r="F393" s="11" t="n"/>
      <x:c r="G393" s="13" t="n"/>
      <x:c r="H393" s="13" t="n"/>
      <x:c r="I393" s="11" t="n"/>
    </x:row>
    <x:row r="394">
      <x:c r="A394" s="11" t="n"/>
      <x:c r="B394" s="12" t="n">
        <x:f>SUMIF(Trades!$T$3:$T$502,A394,Trades!$V$3:$V$502)</x:f>
        <x:v>0</x:v>
      </x:c>
      <x:c r="C394" s="12" t="n">
        <x:f>SUMIF(Trades!$T$3:$T$502,A394,Trades!$AB$3:$AB$502)</x:f>
        <x:v>0</x:v>
      </x:c>
      <x:c r="D394" s="12" t="n">
        <x:f>SUMIF(Trades!$T$3:$T$502,A394,Trades!$AB$3:$AB$502)+SUMIF(Trades!$T$3:$T$502,A394,Trades!$AA$3:$AA$502)+SUMIF(Trades!$T$3:$T$502,A394,Trades!$AC$3:$AC$502)</x:f>
        <x:v>0</x:v>
      </x:c>
      <x:c r="E394" s="11" t="n"/>
      <x:c r="F394" s="11" t="n"/>
      <x:c r="G394" s="13" t="n"/>
      <x:c r="H394" s="13" t="n"/>
      <x:c r="I394" s="11" t="n"/>
    </x:row>
    <x:row r="395">
      <x:c r="A395" s="11" t="n"/>
      <x:c r="B395" s="12" t="n">
        <x:f>SUMIF(Trades!$T$3:$T$502,A395,Trades!$V$3:$V$502)</x:f>
        <x:v>0</x:v>
      </x:c>
      <x:c r="C395" s="12" t="n">
        <x:f>SUMIF(Trades!$T$3:$T$502,A395,Trades!$AB$3:$AB$502)</x:f>
        <x:v>0</x:v>
      </x:c>
      <x:c r="D395" s="12" t="n">
        <x:f>SUMIF(Trades!$T$3:$T$502,A395,Trades!$AB$3:$AB$502)+SUMIF(Trades!$T$3:$T$502,A395,Trades!$AA$3:$AA$502)+SUMIF(Trades!$T$3:$T$502,A395,Trades!$AC$3:$AC$502)</x:f>
        <x:v>0</x:v>
      </x:c>
      <x:c r="E395" s="11" t="n"/>
      <x:c r="F395" s="11" t="n"/>
      <x:c r="G395" s="13" t="n"/>
      <x:c r="H395" s="13" t="n"/>
      <x:c r="I395" s="11" t="n"/>
    </x:row>
    <x:row r="396">
      <x:c r="A396" s="11" t="n"/>
      <x:c r="B396" s="12" t="n">
        <x:f>SUMIF(Trades!$T$3:$T$502,A396,Trades!$V$3:$V$502)</x:f>
        <x:v>0</x:v>
      </x:c>
      <x:c r="C396" s="12" t="n">
        <x:f>SUMIF(Trades!$T$3:$T$502,A396,Trades!$AB$3:$AB$502)</x:f>
        <x:v>0</x:v>
      </x:c>
      <x:c r="D396" s="12" t="n">
        <x:f>SUMIF(Trades!$T$3:$T$502,A396,Trades!$AB$3:$AB$502)+SUMIF(Trades!$T$3:$T$502,A396,Trades!$AA$3:$AA$502)+SUMIF(Trades!$T$3:$T$502,A396,Trades!$AC$3:$AC$502)</x:f>
        <x:v>0</x:v>
      </x:c>
      <x:c r="E396" s="11" t="n"/>
      <x:c r="F396" s="11" t="n"/>
      <x:c r="G396" s="13" t="n"/>
      <x:c r="H396" s="13" t="n"/>
      <x:c r="I396" s="11" t="n"/>
    </x:row>
    <x:row r="397">
      <x:c r="A397" s="11" t="n"/>
      <x:c r="B397" s="12" t="n">
        <x:f>SUMIF(Trades!$T$3:$T$502,A397,Trades!$V$3:$V$502)</x:f>
        <x:v>0</x:v>
      </x:c>
      <x:c r="C397" s="12" t="n">
        <x:f>SUMIF(Trades!$T$3:$T$502,A397,Trades!$AB$3:$AB$502)</x:f>
        <x:v>0</x:v>
      </x:c>
      <x:c r="D397" s="12" t="n">
        <x:f>SUMIF(Trades!$T$3:$T$502,A397,Trades!$AB$3:$AB$502)+SUMIF(Trades!$T$3:$T$502,A397,Trades!$AA$3:$AA$502)+SUMIF(Trades!$T$3:$T$502,A397,Trades!$AC$3:$AC$502)</x:f>
        <x:v>0</x:v>
      </x:c>
      <x:c r="E397" s="11" t="n"/>
      <x:c r="F397" s="11" t="n"/>
      <x:c r="G397" s="13" t="n"/>
      <x:c r="H397" s="13" t="n"/>
      <x:c r="I397" s="11" t="n"/>
    </x:row>
    <x:row r="398">
      <x:c r="A398" s="11" t="n"/>
      <x:c r="B398" s="12" t="n">
        <x:f>SUMIF(Trades!$T$3:$T$502,A398,Trades!$V$3:$V$502)</x:f>
        <x:v>0</x:v>
      </x:c>
      <x:c r="C398" s="12" t="n">
        <x:f>SUMIF(Trades!$T$3:$T$502,A398,Trades!$AB$3:$AB$502)</x:f>
        <x:v>0</x:v>
      </x:c>
      <x:c r="D398" s="12" t="n">
        <x:f>SUMIF(Trades!$T$3:$T$502,A398,Trades!$AB$3:$AB$502)+SUMIF(Trades!$T$3:$T$502,A398,Trades!$AA$3:$AA$502)+SUMIF(Trades!$T$3:$T$502,A398,Trades!$AC$3:$AC$502)</x:f>
        <x:v>0</x:v>
      </x:c>
      <x:c r="E398" s="11" t="n"/>
      <x:c r="F398" s="11" t="n"/>
      <x:c r="G398" s="13" t="n"/>
      <x:c r="H398" s="13" t="n"/>
      <x:c r="I398" s="11" t="n"/>
    </x:row>
    <x:row r="399">
      <x:c r="A399" s="11" t="n"/>
      <x:c r="B399" s="12" t="n">
        <x:f>SUMIF(Trades!$T$3:$T$502,A399,Trades!$V$3:$V$502)</x:f>
        <x:v>0</x:v>
      </x:c>
      <x:c r="C399" s="12" t="n">
        <x:f>SUMIF(Trades!$T$3:$T$502,A399,Trades!$AB$3:$AB$502)</x:f>
        <x:v>0</x:v>
      </x:c>
      <x:c r="D399" s="12" t="n">
        <x:f>SUMIF(Trades!$T$3:$T$502,A399,Trades!$AB$3:$AB$502)+SUMIF(Trades!$T$3:$T$502,A399,Trades!$AA$3:$AA$502)+SUMIF(Trades!$T$3:$T$502,A399,Trades!$AC$3:$AC$502)</x:f>
        <x:v>0</x:v>
      </x:c>
      <x:c r="E399" s="11" t="n"/>
      <x:c r="F399" s="11" t="n"/>
      <x:c r="G399" s="13" t="n"/>
      <x:c r="H399" s="13" t="n"/>
      <x:c r="I399" s="11" t="n"/>
    </x:row>
    <x:row r="400">
      <x:c r="A400" s="11" t="n"/>
      <x:c r="B400" s="12" t="n">
        <x:f>SUMIF(Trades!$T$3:$T$502,A400,Trades!$V$3:$V$502)</x:f>
        <x:v>0</x:v>
      </x:c>
      <x:c r="C400" s="12" t="n">
        <x:f>SUMIF(Trades!$T$3:$T$502,A400,Trades!$AB$3:$AB$502)</x:f>
        <x:v>0</x:v>
      </x:c>
      <x:c r="D400" s="12" t="n">
        <x:f>SUMIF(Trades!$T$3:$T$502,A400,Trades!$AB$3:$AB$502)+SUMIF(Trades!$T$3:$T$502,A400,Trades!$AA$3:$AA$502)+SUMIF(Trades!$T$3:$T$502,A400,Trades!$AC$3:$AC$502)</x:f>
        <x:v>0</x:v>
      </x:c>
      <x:c r="E400" s="11" t="n"/>
      <x:c r="F400" s="11" t="n"/>
      <x:c r="G400" s="13" t="n"/>
      <x:c r="H400" s="13" t="n"/>
      <x:c r="I400" s="11" t="n"/>
    </x:row>
    <x:row r="401">
      <x:c r="A401" s="11" t="n"/>
      <x:c r="B401" s="12" t="n">
        <x:f>SUMIF(Trades!$T$3:$T$502,A401,Trades!$V$3:$V$502)</x:f>
        <x:v>0</x:v>
      </x:c>
      <x:c r="C401" s="12" t="n">
        <x:f>SUMIF(Trades!$T$3:$T$502,A401,Trades!$AB$3:$AB$502)</x:f>
        <x:v>0</x:v>
      </x:c>
      <x:c r="D401" s="12" t="n">
        <x:f>SUMIF(Trades!$T$3:$T$502,A401,Trades!$AB$3:$AB$502)+SUMIF(Trades!$T$3:$T$502,A401,Trades!$AA$3:$AA$502)+SUMIF(Trades!$T$3:$T$502,A401,Trades!$AC$3:$AC$502)</x:f>
        <x:v>0</x:v>
      </x:c>
      <x:c r="E401" s="11" t="n"/>
      <x:c r="F401" s="11" t="n"/>
      <x:c r="G401" s="13" t="n"/>
      <x:c r="H401" s="13" t="n"/>
      <x:c r="I401" s="11" t="n"/>
    </x:row>
    <x:row r="402">
      <x:c r="A402" s="11" t="n"/>
      <x:c r="B402" s="12" t="n">
        <x:f>SUMIF(Trades!$T$3:$T$502,A402,Trades!$V$3:$V$502)</x:f>
        <x:v>0</x:v>
      </x:c>
      <x:c r="C402" s="12" t="n">
        <x:f>SUMIF(Trades!$T$3:$T$502,A402,Trades!$AB$3:$AB$502)</x:f>
        <x:v>0</x:v>
      </x:c>
      <x:c r="D402" s="12" t="n">
        <x:f>SUMIF(Trades!$T$3:$T$502,A402,Trades!$AB$3:$AB$502)+SUMIF(Trades!$T$3:$T$502,A402,Trades!$AA$3:$AA$502)+SUMIF(Trades!$T$3:$T$502,A402,Trades!$AC$3:$AC$502)</x:f>
        <x:v>0</x:v>
      </x:c>
      <x:c r="E402" s="11" t="n"/>
      <x:c r="F402" s="11" t="n"/>
      <x:c r="G402" s="13" t="n"/>
      <x:c r="H402" s="13" t="n"/>
      <x:c r="I402" s="11" t="n"/>
    </x:row>
    <x:row r="403">
      <x:c r="A403" s="11" t="n"/>
      <x:c r="B403" s="12" t="n">
        <x:f>SUMIF(Trades!$T$3:$T$502,A403,Trades!$V$3:$V$502)</x:f>
        <x:v>0</x:v>
      </x:c>
      <x:c r="C403" s="12" t="n">
        <x:f>SUMIF(Trades!$T$3:$T$502,A403,Trades!$AB$3:$AB$502)</x:f>
        <x:v>0</x:v>
      </x:c>
      <x:c r="D403" s="12" t="n">
        <x:f>SUMIF(Trades!$T$3:$T$502,A403,Trades!$AB$3:$AB$502)+SUMIF(Trades!$T$3:$T$502,A403,Trades!$AA$3:$AA$502)+SUMIF(Trades!$T$3:$T$502,A403,Trades!$AC$3:$AC$502)</x:f>
        <x:v>0</x:v>
      </x:c>
      <x:c r="E403" s="11" t="n"/>
      <x:c r="F403" s="11" t="n"/>
      <x:c r="G403" s="13" t="n"/>
      <x:c r="H403" s="13" t="n"/>
      <x:c r="I403" s="11" t="n"/>
    </x:row>
    <x:row r="404">
      <x:c r="A404" s="11" t="n"/>
      <x:c r="B404" s="12" t="n">
        <x:f>SUMIF(Trades!$T$3:$T$502,A404,Trades!$V$3:$V$502)</x:f>
        <x:v>0</x:v>
      </x:c>
      <x:c r="C404" s="12" t="n">
        <x:f>SUMIF(Trades!$T$3:$T$502,A404,Trades!$AB$3:$AB$502)</x:f>
        <x:v>0</x:v>
      </x:c>
      <x:c r="D404" s="12" t="n">
        <x:f>SUMIF(Trades!$T$3:$T$502,A404,Trades!$AB$3:$AB$502)+SUMIF(Trades!$T$3:$T$502,A404,Trades!$AA$3:$AA$502)+SUMIF(Trades!$T$3:$T$502,A404,Trades!$AC$3:$AC$502)</x:f>
        <x:v>0</x:v>
      </x:c>
      <x:c r="E404" s="11" t="n"/>
      <x:c r="F404" s="11" t="n"/>
      <x:c r="G404" s="13" t="n"/>
      <x:c r="H404" s="13" t="n"/>
      <x:c r="I404" s="11" t="n"/>
    </x:row>
    <x:row r="405">
      <x:c r="A405" s="11" t="n"/>
      <x:c r="B405" s="12" t="n">
        <x:f>SUMIF(Trades!$T$3:$T$502,A405,Trades!$V$3:$V$502)</x:f>
        <x:v>0</x:v>
      </x:c>
      <x:c r="C405" s="12" t="n">
        <x:f>SUMIF(Trades!$T$3:$T$502,A405,Trades!$AB$3:$AB$502)</x:f>
        <x:v>0</x:v>
      </x:c>
      <x:c r="D405" s="12" t="n">
        <x:f>SUMIF(Trades!$T$3:$T$502,A405,Trades!$AB$3:$AB$502)+SUMIF(Trades!$T$3:$T$502,A405,Trades!$AA$3:$AA$502)+SUMIF(Trades!$T$3:$T$502,A405,Trades!$AC$3:$AC$502)</x:f>
        <x:v>0</x:v>
      </x:c>
      <x:c r="E405" s="11" t="n"/>
      <x:c r="F405" s="11" t="n"/>
      <x:c r="G405" s="13" t="n"/>
      <x:c r="H405" s="13" t="n"/>
      <x:c r="I405" s="11" t="n"/>
    </x:row>
    <x:row r="406">
      <x:c r="A406" s="11" t="n"/>
      <x:c r="B406" s="12" t="n">
        <x:f>SUMIF(Trades!$T$3:$T$502,A406,Trades!$V$3:$V$502)</x:f>
        <x:v>0</x:v>
      </x:c>
      <x:c r="C406" s="12" t="n">
        <x:f>SUMIF(Trades!$T$3:$T$502,A406,Trades!$AB$3:$AB$502)</x:f>
        <x:v>0</x:v>
      </x:c>
      <x:c r="D406" s="12" t="n">
        <x:f>SUMIF(Trades!$T$3:$T$502,A406,Trades!$AB$3:$AB$502)+SUMIF(Trades!$T$3:$T$502,A406,Trades!$AA$3:$AA$502)+SUMIF(Trades!$T$3:$T$502,A406,Trades!$AC$3:$AC$502)</x:f>
        <x:v>0</x:v>
      </x:c>
      <x:c r="E406" s="11" t="n"/>
      <x:c r="F406" s="11" t="n"/>
      <x:c r="G406" s="13" t="n"/>
      <x:c r="H406" s="13" t="n"/>
      <x:c r="I406" s="11" t="n"/>
    </x:row>
    <x:row r="407">
      <x:c r="A407" s="11" t="n"/>
      <x:c r="B407" s="12" t="n">
        <x:f>SUMIF(Trades!$T$3:$T$502,A407,Trades!$V$3:$V$502)</x:f>
        <x:v>0</x:v>
      </x:c>
      <x:c r="C407" s="12" t="n">
        <x:f>SUMIF(Trades!$T$3:$T$502,A407,Trades!$AB$3:$AB$502)</x:f>
        <x:v>0</x:v>
      </x:c>
      <x:c r="D407" s="12" t="n">
        <x:f>SUMIF(Trades!$T$3:$T$502,A407,Trades!$AB$3:$AB$502)+SUMIF(Trades!$T$3:$T$502,A407,Trades!$AA$3:$AA$502)+SUMIF(Trades!$T$3:$T$502,A407,Trades!$AC$3:$AC$502)</x:f>
        <x:v>0</x:v>
      </x:c>
      <x:c r="E407" s="11" t="n"/>
      <x:c r="F407" s="11" t="n"/>
      <x:c r="G407" s="13" t="n"/>
      <x:c r="H407" s="13" t="n"/>
      <x:c r="I407" s="11" t="n"/>
    </x:row>
    <x:row r="408">
      <x:c r="A408" s="11" t="n"/>
      <x:c r="B408" s="12" t="n">
        <x:f>SUMIF(Trades!$T$3:$T$502,A408,Trades!$V$3:$V$502)</x:f>
        <x:v>0</x:v>
      </x:c>
      <x:c r="C408" s="12" t="n">
        <x:f>SUMIF(Trades!$T$3:$T$502,A408,Trades!$AB$3:$AB$502)</x:f>
        <x:v>0</x:v>
      </x:c>
      <x:c r="D408" s="12" t="n">
        <x:f>SUMIF(Trades!$T$3:$T$502,A408,Trades!$AB$3:$AB$502)+SUMIF(Trades!$T$3:$T$502,A408,Trades!$AA$3:$AA$502)+SUMIF(Trades!$T$3:$T$502,A408,Trades!$AC$3:$AC$502)</x:f>
        <x:v>0</x:v>
      </x:c>
      <x:c r="E408" s="11" t="n"/>
      <x:c r="F408" s="11" t="n"/>
      <x:c r="G408" s="13" t="n"/>
      <x:c r="H408" s="13" t="n"/>
      <x:c r="I408" s="11" t="n"/>
    </x:row>
    <x:row r="409">
      <x:c r="A409" s="11" t="n"/>
      <x:c r="B409" s="12" t="n">
        <x:f>SUMIF(Trades!$T$3:$T$502,A409,Trades!$V$3:$V$502)</x:f>
        <x:v>0</x:v>
      </x:c>
      <x:c r="C409" s="12" t="n">
        <x:f>SUMIF(Trades!$T$3:$T$502,A409,Trades!$AB$3:$AB$502)</x:f>
        <x:v>0</x:v>
      </x:c>
      <x:c r="D409" s="12" t="n">
        <x:f>SUMIF(Trades!$T$3:$T$502,A409,Trades!$AB$3:$AB$502)+SUMIF(Trades!$T$3:$T$502,A409,Trades!$AA$3:$AA$502)+SUMIF(Trades!$T$3:$T$502,A409,Trades!$AC$3:$AC$502)</x:f>
        <x:v>0</x:v>
      </x:c>
      <x:c r="E409" s="11" t="n"/>
      <x:c r="F409" s="11" t="n"/>
      <x:c r="G409" s="13" t="n"/>
      <x:c r="H409" s="13" t="n"/>
      <x:c r="I409" s="11" t="n"/>
    </x:row>
    <x:row r="410">
      <x:c r="A410" s="11" t="n"/>
      <x:c r="B410" s="12" t="n">
        <x:f>SUMIF(Trades!$T$3:$T$502,A410,Trades!$V$3:$V$502)</x:f>
        <x:v>0</x:v>
      </x:c>
      <x:c r="C410" s="12" t="n">
        <x:f>SUMIF(Trades!$T$3:$T$502,A410,Trades!$AB$3:$AB$502)</x:f>
        <x:v>0</x:v>
      </x:c>
      <x:c r="D410" s="12" t="n">
        <x:f>SUMIF(Trades!$T$3:$T$502,A410,Trades!$AB$3:$AB$502)+SUMIF(Trades!$T$3:$T$502,A410,Trades!$AA$3:$AA$502)+SUMIF(Trades!$T$3:$T$502,A410,Trades!$AC$3:$AC$502)</x:f>
        <x:v>0</x:v>
      </x:c>
      <x:c r="E410" s="11" t="n"/>
      <x:c r="F410" s="11" t="n"/>
      <x:c r="G410" s="13" t="n"/>
      <x:c r="H410" s="13" t="n"/>
      <x:c r="I410" s="11" t="n"/>
    </x:row>
    <x:row r="411">
      <x:c r="A411" s="11" t="n"/>
      <x:c r="B411" s="12" t="n">
        <x:f>SUMIF(Trades!$T$3:$T$502,A411,Trades!$V$3:$V$502)</x:f>
        <x:v>0</x:v>
      </x:c>
      <x:c r="C411" s="12" t="n">
        <x:f>SUMIF(Trades!$T$3:$T$502,A411,Trades!$AB$3:$AB$502)</x:f>
        <x:v>0</x:v>
      </x:c>
      <x:c r="D411" s="12" t="n">
        <x:f>SUMIF(Trades!$T$3:$T$502,A411,Trades!$AB$3:$AB$502)+SUMIF(Trades!$T$3:$T$502,A411,Trades!$AA$3:$AA$502)+SUMIF(Trades!$T$3:$T$502,A411,Trades!$AC$3:$AC$502)</x:f>
        <x:v>0</x:v>
      </x:c>
      <x:c r="E411" s="11" t="n"/>
      <x:c r="F411" s="11" t="n"/>
      <x:c r="G411" s="13" t="n"/>
      <x:c r="H411" s="13" t="n"/>
      <x:c r="I411" s="11" t="n"/>
    </x:row>
    <x:row r="412">
      <x:c r="A412" s="11" t="n"/>
      <x:c r="B412" s="12" t="n">
        <x:f>SUMIF(Trades!$T$3:$T$502,A412,Trades!$V$3:$V$502)</x:f>
        <x:v>0</x:v>
      </x:c>
      <x:c r="C412" s="12" t="n">
        <x:f>SUMIF(Trades!$T$3:$T$502,A412,Trades!$AB$3:$AB$502)</x:f>
        <x:v>0</x:v>
      </x:c>
      <x:c r="D412" s="12" t="n">
        <x:f>SUMIF(Trades!$T$3:$T$502,A412,Trades!$AB$3:$AB$502)+SUMIF(Trades!$T$3:$T$502,A412,Trades!$AA$3:$AA$502)+SUMIF(Trades!$T$3:$T$502,A412,Trades!$AC$3:$AC$502)</x:f>
        <x:v>0</x:v>
      </x:c>
      <x:c r="E412" s="11" t="n"/>
      <x:c r="F412" s="11" t="n"/>
      <x:c r="G412" s="13" t="n"/>
      <x:c r="H412" s="13" t="n"/>
      <x:c r="I412" s="11" t="n"/>
    </x:row>
    <x:row r="413">
      <x:c r="A413" s="11" t="n"/>
      <x:c r="B413" s="12" t="n">
        <x:f>SUMIF(Trades!$T$3:$T$502,A413,Trades!$V$3:$V$502)</x:f>
        <x:v>0</x:v>
      </x:c>
      <x:c r="C413" s="12" t="n">
        <x:f>SUMIF(Trades!$T$3:$T$502,A413,Trades!$AB$3:$AB$502)</x:f>
        <x:v>0</x:v>
      </x:c>
      <x:c r="D413" s="12" t="n">
        <x:f>SUMIF(Trades!$T$3:$T$502,A413,Trades!$AB$3:$AB$502)+SUMIF(Trades!$T$3:$T$502,A413,Trades!$AA$3:$AA$502)+SUMIF(Trades!$T$3:$T$502,A413,Trades!$AC$3:$AC$502)</x:f>
        <x:v>0</x:v>
      </x:c>
      <x:c r="E413" s="11" t="n"/>
      <x:c r="F413" s="11" t="n"/>
      <x:c r="G413" s="13" t="n"/>
      <x:c r="H413" s="13" t="n"/>
      <x:c r="I413" s="11" t="n"/>
    </x:row>
    <x:row r="414">
      <x:c r="A414" s="11" t="n"/>
      <x:c r="B414" s="12" t="n">
        <x:f>SUMIF(Trades!$T$3:$T$502,A414,Trades!$V$3:$V$502)</x:f>
        <x:v>0</x:v>
      </x:c>
      <x:c r="C414" s="12" t="n">
        <x:f>SUMIF(Trades!$T$3:$T$502,A414,Trades!$AB$3:$AB$502)</x:f>
        <x:v>0</x:v>
      </x:c>
      <x:c r="D414" s="12" t="n">
        <x:f>SUMIF(Trades!$T$3:$T$502,A414,Trades!$AB$3:$AB$502)+SUMIF(Trades!$T$3:$T$502,A414,Trades!$AA$3:$AA$502)+SUMIF(Trades!$T$3:$T$502,A414,Trades!$AC$3:$AC$502)</x:f>
        <x:v>0</x:v>
      </x:c>
      <x:c r="E414" s="11" t="n"/>
      <x:c r="F414" s="11" t="n"/>
      <x:c r="G414" s="13" t="n"/>
      <x:c r="H414" s="13" t="n"/>
      <x:c r="I414" s="11" t="n"/>
    </x:row>
    <x:row r="415">
      <x:c r="A415" s="11" t="n"/>
      <x:c r="B415" s="12" t="n">
        <x:f>SUMIF(Trades!$T$3:$T$502,A415,Trades!$V$3:$V$502)</x:f>
        <x:v>0</x:v>
      </x:c>
      <x:c r="C415" s="12" t="n">
        <x:f>SUMIF(Trades!$T$3:$T$502,A415,Trades!$AB$3:$AB$502)</x:f>
        <x:v>0</x:v>
      </x:c>
      <x:c r="D415" s="12" t="n">
        <x:f>SUMIF(Trades!$T$3:$T$502,A415,Trades!$AB$3:$AB$502)+SUMIF(Trades!$T$3:$T$502,A415,Trades!$AA$3:$AA$502)+SUMIF(Trades!$T$3:$T$502,A415,Trades!$AC$3:$AC$502)</x:f>
        <x:v>0</x:v>
      </x:c>
      <x:c r="E415" s="11" t="n"/>
      <x:c r="F415" s="11" t="n"/>
      <x:c r="G415" s="13" t="n"/>
      <x:c r="H415" s="13" t="n"/>
      <x:c r="I415" s="11" t="n"/>
    </x:row>
    <x:row r="416">
      <x:c r="A416" s="11" t="n"/>
      <x:c r="B416" s="12" t="n">
        <x:f>SUMIF(Trades!$T$3:$T$502,A416,Trades!$V$3:$V$502)</x:f>
        <x:v>0</x:v>
      </x:c>
      <x:c r="C416" s="12" t="n">
        <x:f>SUMIF(Trades!$T$3:$T$502,A416,Trades!$AB$3:$AB$502)</x:f>
        <x:v>0</x:v>
      </x:c>
      <x:c r="D416" s="12" t="n">
        <x:f>SUMIF(Trades!$T$3:$T$502,A416,Trades!$AB$3:$AB$502)+SUMIF(Trades!$T$3:$T$502,A416,Trades!$AA$3:$AA$502)+SUMIF(Trades!$T$3:$T$502,A416,Trades!$AC$3:$AC$502)</x:f>
        <x:v>0</x:v>
      </x:c>
      <x:c r="E416" s="11" t="n"/>
      <x:c r="F416" s="11" t="n"/>
      <x:c r="G416" s="13" t="n"/>
      <x:c r="H416" s="13" t="n"/>
      <x:c r="I416" s="11" t="n"/>
    </x:row>
    <x:row r="417">
      <x:c r="A417" s="11" t="n"/>
      <x:c r="B417" s="12" t="n">
        <x:f>SUMIF(Trades!$T$3:$T$502,A417,Trades!$V$3:$V$502)</x:f>
        <x:v>0</x:v>
      </x:c>
      <x:c r="C417" s="12" t="n">
        <x:f>SUMIF(Trades!$T$3:$T$502,A417,Trades!$AB$3:$AB$502)</x:f>
        <x:v>0</x:v>
      </x:c>
      <x:c r="D417" s="12" t="n">
        <x:f>SUMIF(Trades!$T$3:$T$502,A417,Trades!$AB$3:$AB$502)+SUMIF(Trades!$T$3:$T$502,A417,Trades!$AA$3:$AA$502)+SUMIF(Trades!$T$3:$T$502,A417,Trades!$AC$3:$AC$502)</x:f>
        <x:v>0</x:v>
      </x:c>
      <x:c r="E417" s="11" t="n"/>
      <x:c r="F417" s="11" t="n"/>
      <x:c r="G417" s="13" t="n"/>
      <x:c r="H417" s="13" t="n"/>
      <x:c r="I417" s="11" t="n"/>
    </x:row>
    <x:row r="418">
      <x:c r="A418" s="11" t="n"/>
      <x:c r="B418" s="12" t="n">
        <x:f>SUMIF(Trades!$T$3:$T$502,A418,Trades!$V$3:$V$502)</x:f>
        <x:v>0</x:v>
      </x:c>
      <x:c r="C418" s="12" t="n">
        <x:f>SUMIF(Trades!$T$3:$T$502,A418,Trades!$AB$3:$AB$502)</x:f>
        <x:v>0</x:v>
      </x:c>
      <x:c r="D418" s="12" t="n">
        <x:f>SUMIF(Trades!$T$3:$T$502,A418,Trades!$AB$3:$AB$502)+SUMIF(Trades!$T$3:$T$502,A418,Trades!$AA$3:$AA$502)+SUMIF(Trades!$T$3:$T$502,A418,Trades!$AC$3:$AC$502)</x:f>
        <x:v>0</x:v>
      </x:c>
      <x:c r="E418" s="11" t="n"/>
      <x:c r="F418" s="11" t="n"/>
      <x:c r="G418" s="13" t="n"/>
      <x:c r="H418" s="13" t="n"/>
      <x:c r="I418" s="11" t="n"/>
    </x:row>
    <x:row r="419">
      <x:c r="A419" s="11" t="n"/>
      <x:c r="B419" s="12" t="n">
        <x:f>SUMIF(Trades!$T$3:$T$502,A419,Trades!$V$3:$V$502)</x:f>
        <x:v>0</x:v>
      </x:c>
      <x:c r="C419" s="12" t="n">
        <x:f>SUMIF(Trades!$T$3:$T$502,A419,Trades!$AB$3:$AB$502)</x:f>
        <x:v>0</x:v>
      </x:c>
      <x:c r="D419" s="12" t="n">
        <x:f>SUMIF(Trades!$T$3:$T$502,A419,Trades!$AB$3:$AB$502)+SUMIF(Trades!$T$3:$T$502,A419,Trades!$AA$3:$AA$502)+SUMIF(Trades!$T$3:$T$502,A419,Trades!$AC$3:$AC$502)</x:f>
        <x:v>0</x:v>
      </x:c>
      <x:c r="E419" s="11" t="n"/>
      <x:c r="F419" s="11" t="n"/>
      <x:c r="G419" s="13" t="n"/>
      <x:c r="H419" s="13" t="n"/>
      <x:c r="I419" s="11" t="n"/>
    </x:row>
    <x:row r="420">
      <x:c r="A420" s="11" t="n"/>
      <x:c r="B420" s="12" t="n">
        <x:f>SUMIF(Trades!$T$3:$T$502,A420,Trades!$V$3:$V$502)</x:f>
        <x:v>0</x:v>
      </x:c>
      <x:c r="C420" s="12" t="n">
        <x:f>SUMIF(Trades!$T$3:$T$502,A420,Trades!$AB$3:$AB$502)</x:f>
        <x:v>0</x:v>
      </x:c>
      <x:c r="D420" s="12" t="n">
        <x:f>SUMIF(Trades!$T$3:$T$502,A420,Trades!$AB$3:$AB$502)+SUMIF(Trades!$T$3:$T$502,A420,Trades!$AA$3:$AA$502)+SUMIF(Trades!$T$3:$T$502,A420,Trades!$AC$3:$AC$502)</x:f>
        <x:v>0</x:v>
      </x:c>
      <x:c r="E420" s="11" t="n"/>
      <x:c r="F420" s="11" t="n"/>
      <x:c r="G420" s="13" t="n"/>
      <x:c r="H420" s="13" t="n"/>
      <x:c r="I420" s="11" t="n"/>
    </x:row>
    <x:row r="421">
      <x:c r="A421" s="11" t="n"/>
      <x:c r="B421" s="12" t="n">
        <x:f>SUMIF(Trades!$T$3:$T$502,A421,Trades!$V$3:$V$502)</x:f>
        <x:v>0</x:v>
      </x:c>
      <x:c r="C421" s="12" t="n">
        <x:f>SUMIF(Trades!$T$3:$T$502,A421,Trades!$AB$3:$AB$502)</x:f>
        <x:v>0</x:v>
      </x:c>
      <x:c r="D421" s="12" t="n">
        <x:f>SUMIF(Trades!$T$3:$T$502,A421,Trades!$AB$3:$AB$502)+SUMIF(Trades!$T$3:$T$502,A421,Trades!$AA$3:$AA$502)+SUMIF(Trades!$T$3:$T$502,A421,Trades!$AC$3:$AC$502)</x:f>
        <x:v>0</x:v>
      </x:c>
      <x:c r="E421" s="11" t="n"/>
      <x:c r="F421" s="11" t="n"/>
      <x:c r="G421" s="13" t="n"/>
      <x:c r="H421" s="13" t="n"/>
      <x:c r="I421" s="11" t="n"/>
    </x:row>
    <x:row r="422">
      <x:c r="A422" s="11" t="n"/>
      <x:c r="B422" s="12" t="n">
        <x:f>SUMIF(Trades!$T$3:$T$502,A422,Trades!$V$3:$V$502)</x:f>
        <x:v>0</x:v>
      </x:c>
      <x:c r="C422" s="12" t="n">
        <x:f>SUMIF(Trades!$T$3:$T$502,A422,Trades!$AB$3:$AB$502)</x:f>
        <x:v>0</x:v>
      </x:c>
      <x:c r="D422" s="12" t="n">
        <x:f>SUMIF(Trades!$T$3:$T$502,A422,Trades!$AB$3:$AB$502)+SUMIF(Trades!$T$3:$T$502,A422,Trades!$AA$3:$AA$502)+SUMIF(Trades!$T$3:$T$502,A422,Trades!$AC$3:$AC$502)</x:f>
        <x:v>0</x:v>
      </x:c>
      <x:c r="E422" s="11" t="n"/>
      <x:c r="F422" s="11" t="n"/>
      <x:c r="G422" s="13" t="n"/>
      <x:c r="H422" s="13" t="n"/>
      <x:c r="I422" s="11" t="n"/>
    </x:row>
    <x:row r="423">
      <x:c r="A423" s="11" t="n"/>
      <x:c r="B423" s="12" t="n">
        <x:f>SUMIF(Trades!$T$3:$T$502,A423,Trades!$V$3:$V$502)</x:f>
        <x:v>0</x:v>
      </x:c>
      <x:c r="C423" s="12" t="n">
        <x:f>SUMIF(Trades!$T$3:$T$502,A423,Trades!$AB$3:$AB$502)</x:f>
        <x:v>0</x:v>
      </x:c>
      <x:c r="D423" s="12" t="n">
        <x:f>SUMIF(Trades!$T$3:$T$502,A423,Trades!$AB$3:$AB$502)+SUMIF(Trades!$T$3:$T$502,A423,Trades!$AA$3:$AA$502)+SUMIF(Trades!$T$3:$T$502,A423,Trades!$AC$3:$AC$502)</x:f>
        <x:v>0</x:v>
      </x:c>
      <x:c r="E423" s="11" t="n"/>
      <x:c r="F423" s="11" t="n"/>
      <x:c r="G423" s="13" t="n"/>
      <x:c r="H423" s="13" t="n"/>
      <x:c r="I423" s="11" t="n"/>
    </x:row>
    <x:row r="424">
      <x:c r="A424" s="11" t="n"/>
      <x:c r="B424" s="12" t="n">
        <x:f>SUMIF(Trades!$T$3:$T$502,A424,Trades!$V$3:$V$502)</x:f>
        <x:v>0</x:v>
      </x:c>
      <x:c r="C424" s="12" t="n">
        <x:f>SUMIF(Trades!$T$3:$T$502,A424,Trades!$AB$3:$AB$502)</x:f>
        <x:v>0</x:v>
      </x:c>
      <x:c r="D424" s="12" t="n">
        <x:f>SUMIF(Trades!$T$3:$T$502,A424,Trades!$AB$3:$AB$502)+SUMIF(Trades!$T$3:$T$502,A424,Trades!$AA$3:$AA$502)+SUMIF(Trades!$T$3:$T$502,A424,Trades!$AC$3:$AC$502)</x:f>
        <x:v>0</x:v>
      </x:c>
      <x:c r="E424" s="11" t="n"/>
      <x:c r="F424" s="11" t="n"/>
      <x:c r="G424" s="13" t="n"/>
      <x:c r="H424" s="13" t="n"/>
      <x:c r="I424" s="11" t="n"/>
    </x:row>
    <x:row r="425">
      <x:c r="A425" s="11" t="n"/>
      <x:c r="B425" s="12" t="n">
        <x:f>SUMIF(Trades!$T$3:$T$502,A425,Trades!$V$3:$V$502)</x:f>
        <x:v>0</x:v>
      </x:c>
      <x:c r="C425" s="12" t="n">
        <x:f>SUMIF(Trades!$T$3:$T$502,A425,Trades!$AB$3:$AB$502)</x:f>
        <x:v>0</x:v>
      </x:c>
      <x:c r="D425" s="12" t="n">
        <x:f>SUMIF(Trades!$T$3:$T$502,A425,Trades!$AB$3:$AB$502)+SUMIF(Trades!$T$3:$T$502,A425,Trades!$AA$3:$AA$502)+SUMIF(Trades!$T$3:$T$502,A425,Trades!$AC$3:$AC$502)</x:f>
        <x:v>0</x:v>
      </x:c>
      <x:c r="E425" s="11" t="n"/>
      <x:c r="F425" s="11" t="n"/>
      <x:c r="G425" s="13" t="n"/>
      <x:c r="H425" s="13" t="n"/>
      <x:c r="I425" s="11" t="n"/>
    </x:row>
    <x:row r="426">
      <x:c r="A426" s="11" t="n"/>
      <x:c r="B426" s="12" t="n">
        <x:f>SUMIF(Trades!$T$3:$T$502,A426,Trades!$V$3:$V$502)</x:f>
        <x:v>0</x:v>
      </x:c>
      <x:c r="C426" s="12" t="n">
        <x:f>SUMIF(Trades!$T$3:$T$502,A426,Trades!$AB$3:$AB$502)</x:f>
        <x:v>0</x:v>
      </x:c>
      <x:c r="D426" s="12" t="n">
        <x:f>SUMIF(Trades!$T$3:$T$502,A426,Trades!$AB$3:$AB$502)+SUMIF(Trades!$T$3:$T$502,A426,Trades!$AA$3:$AA$502)+SUMIF(Trades!$T$3:$T$502,A426,Trades!$AC$3:$AC$502)</x:f>
        <x:v>0</x:v>
      </x:c>
      <x:c r="E426" s="11" t="n"/>
      <x:c r="F426" s="11" t="n"/>
      <x:c r="G426" s="13" t="n"/>
      <x:c r="H426" s="13" t="n"/>
      <x:c r="I426" s="11" t="n"/>
    </x:row>
    <x:row r="427">
      <x:c r="A427" s="11" t="n"/>
      <x:c r="B427" s="12" t="n">
        <x:f>SUMIF(Trades!$T$3:$T$502,A427,Trades!$V$3:$V$502)</x:f>
        <x:v>0</x:v>
      </x:c>
      <x:c r="C427" s="12" t="n">
        <x:f>SUMIF(Trades!$T$3:$T$502,A427,Trades!$AB$3:$AB$502)</x:f>
        <x:v>0</x:v>
      </x:c>
      <x:c r="D427" s="12" t="n">
        <x:f>SUMIF(Trades!$T$3:$T$502,A427,Trades!$AB$3:$AB$502)+SUMIF(Trades!$T$3:$T$502,A427,Trades!$AA$3:$AA$502)+SUMIF(Trades!$T$3:$T$502,A427,Trades!$AC$3:$AC$502)</x:f>
        <x:v>0</x:v>
      </x:c>
      <x:c r="E427" s="11" t="n"/>
      <x:c r="F427" s="11" t="n"/>
      <x:c r="G427" s="13" t="n"/>
      <x:c r="H427" s="13" t="n"/>
      <x:c r="I427" s="11" t="n"/>
    </x:row>
    <x:row r="428">
      <x:c r="A428" s="11" t="n"/>
      <x:c r="B428" s="12" t="n">
        <x:f>SUMIF(Trades!$T$3:$T$502,A428,Trades!$V$3:$V$502)</x:f>
        <x:v>0</x:v>
      </x:c>
      <x:c r="C428" s="12" t="n">
        <x:f>SUMIF(Trades!$T$3:$T$502,A428,Trades!$AB$3:$AB$502)</x:f>
        <x:v>0</x:v>
      </x:c>
      <x:c r="D428" s="12" t="n">
        <x:f>SUMIF(Trades!$T$3:$T$502,A428,Trades!$AB$3:$AB$502)+SUMIF(Trades!$T$3:$T$502,A428,Trades!$AA$3:$AA$502)+SUMIF(Trades!$T$3:$T$502,A428,Trades!$AC$3:$AC$502)</x:f>
        <x:v>0</x:v>
      </x:c>
      <x:c r="E428" s="11" t="n"/>
      <x:c r="F428" s="11" t="n"/>
      <x:c r="G428" s="13" t="n"/>
      <x:c r="H428" s="13" t="n"/>
      <x:c r="I428" s="11" t="n"/>
    </x:row>
    <x:row r="429">
      <x:c r="A429" s="11" t="n"/>
      <x:c r="B429" s="12" t="n">
        <x:f>SUMIF(Trades!$T$3:$T$502,A429,Trades!$V$3:$V$502)</x:f>
        <x:v>0</x:v>
      </x:c>
      <x:c r="C429" s="12" t="n">
        <x:f>SUMIF(Trades!$T$3:$T$502,A429,Trades!$AB$3:$AB$502)</x:f>
        <x:v>0</x:v>
      </x:c>
      <x:c r="D429" s="12" t="n">
        <x:f>SUMIF(Trades!$T$3:$T$502,A429,Trades!$AB$3:$AB$502)+SUMIF(Trades!$T$3:$T$502,A429,Trades!$AA$3:$AA$502)+SUMIF(Trades!$T$3:$T$502,A429,Trades!$AC$3:$AC$502)</x:f>
        <x:v>0</x:v>
      </x:c>
      <x:c r="E429" s="11" t="n"/>
      <x:c r="F429" s="11" t="n"/>
      <x:c r="G429" s="13" t="n"/>
      <x:c r="H429" s="13" t="n"/>
      <x:c r="I429" s="11" t="n"/>
    </x:row>
    <x:row r="430">
      <x:c r="A430" s="11" t="n"/>
      <x:c r="B430" s="12" t="n">
        <x:f>SUMIF(Trades!$T$3:$T$502,A430,Trades!$V$3:$V$502)</x:f>
        <x:v>0</x:v>
      </x:c>
      <x:c r="C430" s="12" t="n">
        <x:f>SUMIF(Trades!$T$3:$T$502,A430,Trades!$AB$3:$AB$502)</x:f>
        <x:v>0</x:v>
      </x:c>
      <x:c r="D430" s="12" t="n">
        <x:f>SUMIF(Trades!$T$3:$T$502,A430,Trades!$AB$3:$AB$502)+SUMIF(Trades!$T$3:$T$502,A430,Trades!$AA$3:$AA$502)+SUMIF(Trades!$T$3:$T$502,A430,Trades!$AC$3:$AC$502)</x:f>
        <x:v>0</x:v>
      </x:c>
      <x:c r="E430" s="11" t="n"/>
      <x:c r="F430" s="11" t="n"/>
      <x:c r="G430" s="13" t="n"/>
      <x:c r="H430" s="13" t="n"/>
      <x:c r="I430" s="11" t="n"/>
    </x:row>
    <x:row r="431">
      <x:c r="A431" s="11" t="n"/>
      <x:c r="B431" s="12" t="n">
        <x:f>SUMIF(Trades!$T$3:$T$502,A431,Trades!$V$3:$V$502)</x:f>
        <x:v>0</x:v>
      </x:c>
      <x:c r="C431" s="12" t="n">
        <x:f>SUMIF(Trades!$T$3:$T$502,A431,Trades!$AB$3:$AB$502)</x:f>
        <x:v>0</x:v>
      </x:c>
      <x:c r="D431" s="12" t="n">
        <x:f>SUMIF(Trades!$T$3:$T$502,A431,Trades!$AB$3:$AB$502)+SUMIF(Trades!$T$3:$T$502,A431,Trades!$AA$3:$AA$502)+SUMIF(Trades!$T$3:$T$502,A431,Trades!$AC$3:$AC$502)</x:f>
        <x:v>0</x:v>
      </x:c>
      <x:c r="E431" s="11" t="n"/>
      <x:c r="F431" s="11" t="n"/>
      <x:c r="G431" s="13" t="n"/>
      <x:c r="H431" s="13" t="n"/>
      <x:c r="I431" s="11" t="n"/>
    </x:row>
    <x:row r="432">
      <x:c r="A432" s="11" t="n"/>
      <x:c r="B432" s="12" t="n">
        <x:f>SUMIF(Trades!$T$3:$T$502,A432,Trades!$V$3:$V$502)</x:f>
        <x:v>0</x:v>
      </x:c>
      <x:c r="C432" s="12" t="n">
        <x:f>SUMIF(Trades!$T$3:$T$502,A432,Trades!$AB$3:$AB$502)</x:f>
        <x:v>0</x:v>
      </x:c>
      <x:c r="D432" s="12" t="n">
        <x:f>SUMIF(Trades!$T$3:$T$502,A432,Trades!$AB$3:$AB$502)+SUMIF(Trades!$T$3:$T$502,A432,Trades!$AA$3:$AA$502)+SUMIF(Trades!$T$3:$T$502,A432,Trades!$AC$3:$AC$502)</x:f>
        <x:v>0</x:v>
      </x:c>
      <x:c r="E432" s="11" t="n"/>
      <x:c r="F432" s="11" t="n"/>
      <x:c r="G432" s="13" t="n"/>
      <x:c r="H432" s="13" t="n"/>
      <x:c r="I432" s="11" t="n"/>
    </x:row>
    <x:row r="433">
      <x:c r="A433" s="11" t="n"/>
      <x:c r="B433" s="12" t="n">
        <x:f>SUMIF(Trades!$T$3:$T$502,A433,Trades!$V$3:$V$502)</x:f>
        <x:v>0</x:v>
      </x:c>
      <x:c r="C433" s="12" t="n">
        <x:f>SUMIF(Trades!$T$3:$T$502,A433,Trades!$AB$3:$AB$502)</x:f>
        <x:v>0</x:v>
      </x:c>
      <x:c r="D433" s="12" t="n">
        <x:f>SUMIF(Trades!$T$3:$T$502,A433,Trades!$AB$3:$AB$502)+SUMIF(Trades!$T$3:$T$502,A433,Trades!$AA$3:$AA$502)+SUMIF(Trades!$T$3:$T$502,A433,Trades!$AC$3:$AC$502)</x:f>
        <x:v>0</x:v>
      </x:c>
      <x:c r="E433" s="11" t="n"/>
      <x:c r="F433" s="11" t="n"/>
      <x:c r="G433" s="13" t="n"/>
      <x:c r="H433" s="13" t="n"/>
      <x:c r="I433" s="11" t="n"/>
    </x:row>
    <x:row r="434">
      <x:c r="A434" s="11" t="n"/>
      <x:c r="B434" s="12" t="n">
        <x:f>SUMIF(Trades!$T$3:$T$502,A434,Trades!$V$3:$V$502)</x:f>
        <x:v>0</x:v>
      </x:c>
      <x:c r="C434" s="12" t="n">
        <x:f>SUMIF(Trades!$T$3:$T$502,A434,Trades!$AB$3:$AB$502)</x:f>
        <x:v>0</x:v>
      </x:c>
      <x:c r="D434" s="12" t="n">
        <x:f>SUMIF(Trades!$T$3:$T$502,A434,Trades!$AB$3:$AB$502)+SUMIF(Trades!$T$3:$T$502,A434,Trades!$AA$3:$AA$502)+SUMIF(Trades!$T$3:$T$502,A434,Trades!$AC$3:$AC$502)</x:f>
        <x:v>0</x:v>
      </x:c>
      <x:c r="E434" s="11" t="n"/>
      <x:c r="F434" s="11" t="n"/>
      <x:c r="G434" s="13" t="n"/>
      <x:c r="H434" s="13" t="n"/>
      <x:c r="I434" s="11" t="n"/>
    </x:row>
    <x:row r="435">
      <x:c r="A435" s="11" t="n"/>
      <x:c r="B435" s="12" t="n">
        <x:f>SUMIF(Trades!$T$3:$T$502,A435,Trades!$V$3:$V$502)</x:f>
        <x:v>0</x:v>
      </x:c>
      <x:c r="C435" s="12" t="n">
        <x:f>SUMIF(Trades!$T$3:$T$502,A435,Trades!$AB$3:$AB$502)</x:f>
        <x:v>0</x:v>
      </x:c>
      <x:c r="D435" s="12" t="n">
        <x:f>SUMIF(Trades!$T$3:$T$502,A435,Trades!$AB$3:$AB$502)+SUMIF(Trades!$T$3:$T$502,A435,Trades!$AA$3:$AA$502)+SUMIF(Trades!$T$3:$T$502,A435,Trades!$AC$3:$AC$502)</x:f>
        <x:v>0</x:v>
      </x:c>
      <x:c r="E435" s="11" t="n"/>
      <x:c r="F435" s="11" t="n"/>
      <x:c r="G435" s="13" t="n"/>
      <x:c r="H435" s="13" t="n"/>
      <x:c r="I435" s="11" t="n"/>
    </x:row>
    <x:row r="436">
      <x:c r="A436" s="11" t="n"/>
      <x:c r="B436" s="12" t="n">
        <x:f>SUMIF(Trades!$T$3:$T$502,A436,Trades!$V$3:$V$502)</x:f>
        <x:v>0</x:v>
      </x:c>
      <x:c r="C436" s="12" t="n">
        <x:f>SUMIF(Trades!$T$3:$T$502,A436,Trades!$AB$3:$AB$502)</x:f>
        <x:v>0</x:v>
      </x:c>
      <x:c r="D436" s="12" t="n">
        <x:f>SUMIF(Trades!$T$3:$T$502,A436,Trades!$AB$3:$AB$502)+SUMIF(Trades!$T$3:$T$502,A436,Trades!$AA$3:$AA$502)+SUMIF(Trades!$T$3:$T$502,A436,Trades!$AC$3:$AC$502)</x:f>
        <x:v>0</x:v>
      </x:c>
      <x:c r="E436" s="11" t="n"/>
      <x:c r="F436" s="11" t="n"/>
      <x:c r="G436" s="13" t="n"/>
      <x:c r="H436" s="13" t="n"/>
      <x:c r="I436" s="11" t="n"/>
    </x:row>
    <x:row r="437">
      <x:c r="A437" s="11" t="n"/>
      <x:c r="B437" s="12" t="n">
        <x:f>SUMIF(Trades!$T$3:$T$502,A437,Trades!$V$3:$V$502)</x:f>
        <x:v>0</x:v>
      </x:c>
      <x:c r="C437" s="12" t="n">
        <x:f>SUMIF(Trades!$T$3:$T$502,A437,Trades!$AB$3:$AB$502)</x:f>
        <x:v>0</x:v>
      </x:c>
      <x:c r="D437" s="12" t="n">
        <x:f>SUMIF(Trades!$T$3:$T$502,A437,Trades!$AB$3:$AB$502)+SUMIF(Trades!$T$3:$T$502,A437,Trades!$AA$3:$AA$502)+SUMIF(Trades!$T$3:$T$502,A437,Trades!$AC$3:$AC$502)</x:f>
        <x:v>0</x:v>
      </x:c>
      <x:c r="E437" s="11" t="n"/>
      <x:c r="F437" s="11" t="n"/>
      <x:c r="G437" s="13" t="n"/>
      <x:c r="H437" s="13" t="n"/>
      <x:c r="I437" s="11" t="n"/>
    </x:row>
    <x:row r="438">
      <x:c r="A438" s="11" t="n"/>
      <x:c r="B438" s="12" t="n">
        <x:f>SUMIF(Trades!$T$3:$T$502,A438,Trades!$V$3:$V$502)</x:f>
        <x:v>0</x:v>
      </x:c>
      <x:c r="C438" s="12" t="n">
        <x:f>SUMIF(Trades!$T$3:$T$502,A438,Trades!$AB$3:$AB$502)</x:f>
        <x:v>0</x:v>
      </x:c>
      <x:c r="D438" s="12" t="n">
        <x:f>SUMIF(Trades!$T$3:$T$502,A438,Trades!$AB$3:$AB$502)+SUMIF(Trades!$T$3:$T$502,A438,Trades!$AA$3:$AA$502)+SUMIF(Trades!$T$3:$T$502,A438,Trades!$AC$3:$AC$502)</x:f>
        <x:v>0</x:v>
      </x:c>
      <x:c r="E438" s="11" t="n"/>
      <x:c r="F438" s="11" t="n"/>
      <x:c r="G438" s="13" t="n"/>
      <x:c r="H438" s="13" t="n"/>
      <x:c r="I438" s="11" t="n"/>
    </x:row>
    <x:row r="439">
      <x:c r="A439" s="11" t="n"/>
      <x:c r="B439" s="12" t="n">
        <x:f>SUMIF(Trades!$T$3:$T$502,A439,Trades!$V$3:$V$502)</x:f>
        <x:v>0</x:v>
      </x:c>
      <x:c r="C439" s="12" t="n">
        <x:f>SUMIF(Trades!$T$3:$T$502,A439,Trades!$AB$3:$AB$502)</x:f>
        <x:v>0</x:v>
      </x:c>
      <x:c r="D439" s="12" t="n">
        <x:f>SUMIF(Trades!$T$3:$T$502,A439,Trades!$AB$3:$AB$502)+SUMIF(Trades!$T$3:$T$502,A439,Trades!$AA$3:$AA$502)+SUMIF(Trades!$T$3:$T$502,A439,Trades!$AC$3:$AC$502)</x:f>
        <x:v>0</x:v>
      </x:c>
      <x:c r="E439" s="11" t="n"/>
      <x:c r="F439" s="11" t="n"/>
      <x:c r="G439" s="13" t="n"/>
      <x:c r="H439" s="13" t="n"/>
      <x:c r="I439" s="11" t="n"/>
    </x:row>
    <x:row r="440">
      <x:c r="A440" s="11" t="n"/>
      <x:c r="B440" s="12" t="n">
        <x:f>SUMIF(Trades!$T$3:$T$502,A440,Trades!$V$3:$V$502)</x:f>
        <x:v>0</x:v>
      </x:c>
      <x:c r="C440" s="12" t="n">
        <x:f>SUMIF(Trades!$T$3:$T$502,A440,Trades!$AB$3:$AB$502)</x:f>
        <x:v>0</x:v>
      </x:c>
      <x:c r="D440" s="12" t="n">
        <x:f>SUMIF(Trades!$T$3:$T$502,A440,Trades!$AB$3:$AB$502)+SUMIF(Trades!$T$3:$T$502,A440,Trades!$AA$3:$AA$502)+SUMIF(Trades!$T$3:$T$502,A440,Trades!$AC$3:$AC$502)</x:f>
        <x:v>0</x:v>
      </x:c>
      <x:c r="E440" s="11" t="n"/>
      <x:c r="F440" s="11" t="n"/>
      <x:c r="G440" s="13" t="n"/>
      <x:c r="H440" s="13" t="n"/>
      <x:c r="I440" s="11" t="n"/>
    </x:row>
    <x:row r="441">
      <x:c r="A441" s="11" t="n"/>
      <x:c r="B441" s="12" t="n">
        <x:f>SUMIF(Trades!$T$3:$T$502,A441,Trades!$V$3:$V$502)</x:f>
        <x:v>0</x:v>
      </x:c>
      <x:c r="C441" s="12" t="n">
        <x:f>SUMIF(Trades!$T$3:$T$502,A441,Trades!$AB$3:$AB$502)</x:f>
        <x:v>0</x:v>
      </x:c>
      <x:c r="D441" s="12" t="n">
        <x:f>SUMIF(Trades!$T$3:$T$502,A441,Trades!$AB$3:$AB$502)+SUMIF(Trades!$T$3:$T$502,A441,Trades!$AA$3:$AA$502)+SUMIF(Trades!$T$3:$T$502,A441,Trades!$AC$3:$AC$502)</x:f>
        <x:v>0</x:v>
      </x:c>
      <x:c r="E441" s="11" t="n"/>
      <x:c r="F441" s="11" t="n"/>
      <x:c r="G441" s="13" t="n"/>
      <x:c r="H441" s="13" t="n"/>
      <x:c r="I441" s="11" t="n"/>
    </x:row>
    <x:row r="442">
      <x:c r="A442" s="11" t="n"/>
      <x:c r="B442" s="12" t="n">
        <x:f>SUMIF(Trades!$T$3:$T$502,A442,Trades!$V$3:$V$502)</x:f>
        <x:v>0</x:v>
      </x:c>
      <x:c r="C442" s="12" t="n">
        <x:f>SUMIF(Trades!$T$3:$T$502,A442,Trades!$AB$3:$AB$502)</x:f>
        <x:v>0</x:v>
      </x:c>
      <x:c r="D442" s="12" t="n">
        <x:f>SUMIF(Trades!$T$3:$T$502,A442,Trades!$AB$3:$AB$502)+SUMIF(Trades!$T$3:$T$502,A442,Trades!$AA$3:$AA$502)+SUMIF(Trades!$T$3:$T$502,A442,Trades!$AC$3:$AC$502)</x:f>
        <x:v>0</x:v>
      </x:c>
      <x:c r="E442" s="11" t="n"/>
      <x:c r="F442" s="11" t="n"/>
      <x:c r="G442" s="13" t="n"/>
      <x:c r="H442" s="13" t="n"/>
      <x:c r="I442" s="11" t="n"/>
    </x:row>
    <x:row r="443">
      <x:c r="A443" s="11" t="n"/>
      <x:c r="B443" s="12" t="n">
        <x:f>SUMIF(Trades!$T$3:$T$502,A443,Trades!$V$3:$V$502)</x:f>
        <x:v>0</x:v>
      </x:c>
      <x:c r="C443" s="12" t="n">
        <x:f>SUMIF(Trades!$T$3:$T$502,A443,Trades!$AB$3:$AB$502)</x:f>
        <x:v>0</x:v>
      </x:c>
      <x:c r="D443" s="12" t="n">
        <x:f>SUMIF(Trades!$T$3:$T$502,A443,Trades!$AB$3:$AB$502)+SUMIF(Trades!$T$3:$T$502,A443,Trades!$AA$3:$AA$502)+SUMIF(Trades!$T$3:$T$502,A443,Trades!$AC$3:$AC$502)</x:f>
        <x:v>0</x:v>
      </x:c>
      <x:c r="E443" s="11" t="n"/>
      <x:c r="F443" s="11" t="n"/>
      <x:c r="G443" s="13" t="n"/>
      <x:c r="H443" s="13" t="n"/>
      <x:c r="I443" s="11" t="n"/>
    </x:row>
    <x:row r="444">
      <x:c r="A444" s="11" t="n"/>
      <x:c r="B444" s="12" t="n">
        <x:f>SUMIF(Trades!$T$3:$T$502,A444,Trades!$V$3:$V$502)</x:f>
        <x:v>0</x:v>
      </x:c>
      <x:c r="C444" s="12" t="n">
        <x:f>SUMIF(Trades!$T$3:$T$502,A444,Trades!$AB$3:$AB$502)</x:f>
        <x:v>0</x:v>
      </x:c>
      <x:c r="D444" s="12" t="n">
        <x:f>SUMIF(Trades!$T$3:$T$502,A444,Trades!$AB$3:$AB$502)+SUMIF(Trades!$T$3:$T$502,A444,Trades!$AA$3:$AA$502)+SUMIF(Trades!$T$3:$T$502,A444,Trades!$AC$3:$AC$502)</x:f>
        <x:v>0</x:v>
      </x:c>
      <x:c r="E444" s="11" t="n"/>
      <x:c r="F444" s="11" t="n"/>
      <x:c r="G444" s="13" t="n"/>
      <x:c r="H444" s="13" t="n"/>
      <x:c r="I444" s="11" t="n"/>
    </x:row>
    <x:row r="445">
      <x:c r="A445" s="11" t="n"/>
      <x:c r="B445" s="12" t="n">
        <x:f>SUMIF(Trades!$T$3:$T$502,A445,Trades!$V$3:$V$502)</x:f>
        <x:v>0</x:v>
      </x:c>
      <x:c r="C445" s="12" t="n">
        <x:f>SUMIF(Trades!$T$3:$T$502,A445,Trades!$AB$3:$AB$502)</x:f>
        <x:v>0</x:v>
      </x:c>
      <x:c r="D445" s="12" t="n">
        <x:f>SUMIF(Trades!$T$3:$T$502,A445,Trades!$AB$3:$AB$502)+SUMIF(Trades!$T$3:$T$502,A445,Trades!$AA$3:$AA$502)+SUMIF(Trades!$T$3:$T$502,A445,Trades!$AC$3:$AC$502)</x:f>
        <x:v>0</x:v>
      </x:c>
      <x:c r="E445" s="11" t="n"/>
      <x:c r="F445" s="11" t="n"/>
      <x:c r="G445" s="13" t="n"/>
      <x:c r="H445" s="13" t="n"/>
      <x:c r="I445" s="11" t="n"/>
    </x:row>
    <x:row r="446">
      <x:c r="A446" s="11" t="n"/>
      <x:c r="B446" s="12" t="n">
        <x:f>SUMIF(Trades!$T$3:$T$502,A446,Trades!$V$3:$V$502)</x:f>
        <x:v>0</x:v>
      </x:c>
      <x:c r="C446" s="12" t="n">
        <x:f>SUMIF(Trades!$T$3:$T$502,A446,Trades!$AB$3:$AB$502)</x:f>
        <x:v>0</x:v>
      </x:c>
      <x:c r="D446" s="12" t="n">
        <x:f>SUMIF(Trades!$T$3:$T$502,A446,Trades!$AB$3:$AB$502)+SUMIF(Trades!$T$3:$T$502,A446,Trades!$AA$3:$AA$502)+SUMIF(Trades!$T$3:$T$502,A446,Trades!$AC$3:$AC$502)</x:f>
        <x:v>0</x:v>
      </x:c>
      <x:c r="E446" s="11" t="n"/>
      <x:c r="F446" s="11" t="n"/>
      <x:c r="G446" s="13" t="n"/>
      <x:c r="H446" s="13" t="n"/>
      <x:c r="I446" s="11" t="n"/>
    </x:row>
    <x:row r="447">
      <x:c r="A447" s="11" t="n"/>
      <x:c r="B447" s="12" t="n">
        <x:f>SUMIF(Trades!$T$3:$T$502,A447,Trades!$V$3:$V$502)</x:f>
        <x:v>0</x:v>
      </x:c>
      <x:c r="C447" s="12" t="n">
        <x:f>SUMIF(Trades!$T$3:$T$502,A447,Trades!$AB$3:$AB$502)</x:f>
        <x:v>0</x:v>
      </x:c>
      <x:c r="D447" s="12" t="n">
        <x:f>SUMIF(Trades!$T$3:$T$502,A447,Trades!$AB$3:$AB$502)+SUMIF(Trades!$T$3:$T$502,A447,Trades!$AA$3:$AA$502)+SUMIF(Trades!$T$3:$T$502,A447,Trades!$AC$3:$AC$502)</x:f>
        <x:v>0</x:v>
      </x:c>
      <x:c r="E447" s="11" t="n"/>
      <x:c r="F447" s="11" t="n"/>
      <x:c r="G447" s="13" t="n"/>
      <x:c r="H447" s="13" t="n"/>
      <x:c r="I447" s="11" t="n"/>
    </x:row>
    <x:row r="448">
      <x:c r="A448" s="11" t="n"/>
      <x:c r="B448" s="12" t="n">
        <x:f>SUMIF(Trades!$T$3:$T$502,A448,Trades!$V$3:$V$502)</x:f>
        <x:v>0</x:v>
      </x:c>
      <x:c r="C448" s="12" t="n">
        <x:f>SUMIF(Trades!$T$3:$T$502,A448,Trades!$AB$3:$AB$502)</x:f>
        <x:v>0</x:v>
      </x:c>
      <x:c r="D448" s="12" t="n">
        <x:f>SUMIF(Trades!$T$3:$T$502,A448,Trades!$AB$3:$AB$502)+SUMIF(Trades!$T$3:$T$502,A448,Trades!$AA$3:$AA$502)+SUMIF(Trades!$T$3:$T$502,A448,Trades!$AC$3:$AC$502)</x:f>
        <x:v>0</x:v>
      </x:c>
      <x:c r="E448" s="11" t="n"/>
      <x:c r="F448" s="11" t="n"/>
      <x:c r="G448" s="13" t="n"/>
      <x:c r="H448" s="13" t="n"/>
      <x:c r="I448" s="11" t="n"/>
    </x:row>
    <x:row r="449">
      <x:c r="A449" s="11" t="n"/>
      <x:c r="B449" s="12" t="n">
        <x:f>SUMIF(Trades!$T$3:$T$502,A449,Trades!$V$3:$V$502)</x:f>
        <x:v>0</x:v>
      </x:c>
      <x:c r="C449" s="12" t="n">
        <x:f>SUMIF(Trades!$T$3:$T$502,A449,Trades!$AB$3:$AB$502)</x:f>
        <x:v>0</x:v>
      </x:c>
      <x:c r="D449" s="12" t="n">
        <x:f>SUMIF(Trades!$T$3:$T$502,A449,Trades!$AB$3:$AB$502)+SUMIF(Trades!$T$3:$T$502,A449,Trades!$AA$3:$AA$502)+SUMIF(Trades!$T$3:$T$502,A449,Trades!$AC$3:$AC$502)</x:f>
        <x:v>0</x:v>
      </x:c>
      <x:c r="E449" s="11" t="n"/>
      <x:c r="F449" s="11" t="n"/>
      <x:c r="G449" s="13" t="n"/>
      <x:c r="H449" s="13" t="n"/>
      <x:c r="I449" s="11" t="n"/>
    </x:row>
    <x:row r="450">
      <x:c r="A450" s="11" t="n"/>
      <x:c r="B450" s="12" t="n">
        <x:f>SUMIF(Trades!$T$3:$T$502,A450,Trades!$V$3:$V$502)</x:f>
        <x:v>0</x:v>
      </x:c>
      <x:c r="C450" s="12" t="n">
        <x:f>SUMIF(Trades!$T$3:$T$502,A450,Trades!$AB$3:$AB$502)</x:f>
        <x:v>0</x:v>
      </x:c>
      <x:c r="D450" s="12" t="n">
        <x:f>SUMIF(Trades!$T$3:$T$502,A450,Trades!$AB$3:$AB$502)+SUMIF(Trades!$T$3:$T$502,A450,Trades!$AA$3:$AA$502)+SUMIF(Trades!$T$3:$T$502,A450,Trades!$AC$3:$AC$502)</x:f>
        <x:v>0</x:v>
      </x:c>
      <x:c r="E450" s="11" t="n"/>
      <x:c r="F450" s="11" t="n"/>
      <x:c r="G450" s="13" t="n"/>
      <x:c r="H450" s="13" t="n"/>
      <x:c r="I450" s="11" t="n"/>
    </x:row>
    <x:row r="451">
      <x:c r="A451" s="11" t="n"/>
      <x:c r="B451" s="12" t="n">
        <x:f>SUMIF(Trades!$T$3:$T$502,A451,Trades!$V$3:$V$502)</x:f>
        <x:v>0</x:v>
      </x:c>
      <x:c r="C451" s="12" t="n">
        <x:f>SUMIF(Trades!$T$3:$T$502,A451,Trades!$AB$3:$AB$502)</x:f>
        <x:v>0</x:v>
      </x:c>
      <x:c r="D451" s="12" t="n">
        <x:f>SUMIF(Trades!$T$3:$T$502,A451,Trades!$AB$3:$AB$502)+SUMIF(Trades!$T$3:$T$502,A451,Trades!$AA$3:$AA$502)+SUMIF(Trades!$T$3:$T$502,A451,Trades!$AC$3:$AC$502)</x:f>
        <x:v>0</x:v>
      </x:c>
      <x:c r="E451" s="11" t="n"/>
      <x:c r="F451" s="11" t="n"/>
      <x:c r="G451" s="13" t="n"/>
      <x:c r="H451" s="13" t="n"/>
      <x:c r="I451" s="11" t="n"/>
    </x:row>
    <x:row r="452">
      <x:c r="A452" s="11" t="n"/>
      <x:c r="B452" s="12" t="n">
        <x:f>SUMIF(Trades!$T$3:$T$502,A452,Trades!$V$3:$V$502)</x:f>
        <x:v>0</x:v>
      </x:c>
      <x:c r="C452" s="12" t="n">
        <x:f>SUMIF(Trades!$T$3:$T$502,A452,Trades!$AB$3:$AB$502)</x:f>
        <x:v>0</x:v>
      </x:c>
      <x:c r="D452" s="12" t="n">
        <x:f>SUMIF(Trades!$T$3:$T$502,A452,Trades!$AB$3:$AB$502)+SUMIF(Trades!$T$3:$T$502,A452,Trades!$AA$3:$AA$502)+SUMIF(Trades!$T$3:$T$502,A452,Trades!$AC$3:$AC$502)</x:f>
        <x:v>0</x:v>
      </x:c>
      <x:c r="E452" s="11" t="n"/>
      <x:c r="F452" s="11" t="n"/>
      <x:c r="G452" s="13" t="n"/>
      <x:c r="H452" s="13" t="n"/>
      <x:c r="I452" s="11" t="n"/>
    </x:row>
    <x:row r="453">
      <x:c r="A453" s="11" t="n"/>
      <x:c r="B453" s="12" t="n">
        <x:f>SUMIF(Trades!$T$3:$T$502,A453,Trades!$V$3:$V$502)</x:f>
        <x:v>0</x:v>
      </x:c>
      <x:c r="C453" s="12" t="n">
        <x:f>SUMIF(Trades!$T$3:$T$502,A453,Trades!$AB$3:$AB$502)</x:f>
        <x:v>0</x:v>
      </x:c>
      <x:c r="D453" s="12" t="n">
        <x:f>SUMIF(Trades!$T$3:$T$502,A453,Trades!$AB$3:$AB$502)+SUMIF(Trades!$T$3:$T$502,A453,Trades!$AA$3:$AA$502)+SUMIF(Trades!$T$3:$T$502,A453,Trades!$AC$3:$AC$502)</x:f>
        <x:v>0</x:v>
      </x:c>
      <x:c r="E453" s="11" t="n"/>
      <x:c r="F453" s="11" t="n"/>
      <x:c r="G453" s="13" t="n"/>
      <x:c r="H453" s="13" t="n"/>
      <x:c r="I453" s="11" t="n"/>
    </x:row>
    <x:row r="454">
      <x:c r="A454" s="11" t="n"/>
      <x:c r="B454" s="12" t="n">
        <x:f>SUMIF(Trades!$T$3:$T$502,A454,Trades!$V$3:$V$502)</x:f>
        <x:v>0</x:v>
      </x:c>
      <x:c r="C454" s="12" t="n">
        <x:f>SUMIF(Trades!$T$3:$T$502,A454,Trades!$AB$3:$AB$502)</x:f>
        <x:v>0</x:v>
      </x:c>
      <x:c r="D454" s="12" t="n">
        <x:f>SUMIF(Trades!$T$3:$T$502,A454,Trades!$AB$3:$AB$502)+SUMIF(Trades!$T$3:$T$502,A454,Trades!$AA$3:$AA$502)+SUMIF(Trades!$T$3:$T$502,A454,Trades!$AC$3:$AC$502)</x:f>
        <x:v>0</x:v>
      </x:c>
      <x:c r="E454" s="11" t="n"/>
      <x:c r="F454" s="11" t="n"/>
      <x:c r="G454" s="13" t="n"/>
      <x:c r="H454" s="13" t="n"/>
      <x:c r="I454" s="11" t="n"/>
    </x:row>
    <x:row r="455">
      <x:c r="A455" s="11" t="n"/>
      <x:c r="B455" s="12" t="n">
        <x:f>SUMIF(Trades!$T$3:$T$502,A455,Trades!$V$3:$V$502)</x:f>
        <x:v>0</x:v>
      </x:c>
      <x:c r="C455" s="12" t="n">
        <x:f>SUMIF(Trades!$T$3:$T$502,A455,Trades!$AB$3:$AB$502)</x:f>
        <x:v>0</x:v>
      </x:c>
      <x:c r="D455" s="12" t="n">
        <x:f>SUMIF(Trades!$T$3:$T$502,A455,Trades!$AB$3:$AB$502)+SUMIF(Trades!$T$3:$T$502,A455,Trades!$AA$3:$AA$502)+SUMIF(Trades!$T$3:$T$502,A455,Trades!$AC$3:$AC$502)</x:f>
        <x:v>0</x:v>
      </x:c>
      <x:c r="E455" s="11" t="n"/>
      <x:c r="F455" s="11" t="n"/>
      <x:c r="G455" s="13" t="n"/>
      <x:c r="H455" s="13" t="n"/>
      <x:c r="I455" s="11" t="n"/>
    </x:row>
    <x:row r="456">
      <x:c r="A456" s="11" t="n"/>
      <x:c r="B456" s="12" t="n">
        <x:f>SUMIF(Trades!$T$3:$T$502,A456,Trades!$V$3:$V$502)</x:f>
        <x:v>0</x:v>
      </x:c>
      <x:c r="C456" s="12" t="n">
        <x:f>SUMIF(Trades!$T$3:$T$502,A456,Trades!$AB$3:$AB$502)</x:f>
        <x:v>0</x:v>
      </x:c>
      <x:c r="D456" s="12" t="n">
        <x:f>SUMIF(Trades!$T$3:$T$502,A456,Trades!$AB$3:$AB$502)+SUMIF(Trades!$T$3:$T$502,A456,Trades!$AA$3:$AA$502)+SUMIF(Trades!$T$3:$T$502,A456,Trades!$AC$3:$AC$502)</x:f>
        <x:v>0</x:v>
      </x:c>
      <x:c r="E456" s="11" t="n"/>
      <x:c r="F456" s="11" t="n"/>
      <x:c r="G456" s="13" t="n"/>
      <x:c r="H456" s="13" t="n"/>
      <x:c r="I456" s="11" t="n"/>
    </x:row>
    <x:row r="457">
      <x:c r="A457" s="11" t="n"/>
      <x:c r="B457" s="12" t="n">
        <x:f>SUMIF(Trades!$T$3:$T$502,A457,Trades!$V$3:$V$502)</x:f>
        <x:v>0</x:v>
      </x:c>
      <x:c r="C457" s="12" t="n">
        <x:f>SUMIF(Trades!$T$3:$T$502,A457,Trades!$AB$3:$AB$502)</x:f>
        <x:v>0</x:v>
      </x:c>
      <x:c r="D457" s="12" t="n">
        <x:f>SUMIF(Trades!$T$3:$T$502,A457,Trades!$AB$3:$AB$502)+SUMIF(Trades!$T$3:$T$502,A457,Trades!$AA$3:$AA$502)+SUMIF(Trades!$T$3:$T$502,A457,Trades!$AC$3:$AC$502)</x:f>
        <x:v>0</x:v>
      </x:c>
      <x:c r="E457" s="11" t="n"/>
      <x:c r="F457" s="11" t="n"/>
      <x:c r="G457" s="13" t="n"/>
      <x:c r="H457" s="13" t="n"/>
      <x:c r="I457" s="11" t="n"/>
    </x:row>
    <x:row r="458">
      <x:c r="A458" s="11" t="n"/>
      <x:c r="B458" s="12" t="n">
        <x:f>SUMIF(Trades!$T$3:$T$502,A458,Trades!$V$3:$V$502)</x:f>
        <x:v>0</x:v>
      </x:c>
      <x:c r="C458" s="12" t="n">
        <x:f>SUMIF(Trades!$T$3:$T$502,A458,Trades!$AB$3:$AB$502)</x:f>
        <x:v>0</x:v>
      </x:c>
      <x:c r="D458" s="12" t="n">
        <x:f>SUMIF(Trades!$T$3:$T$502,A458,Trades!$AB$3:$AB$502)+SUMIF(Trades!$T$3:$T$502,A458,Trades!$AA$3:$AA$502)+SUMIF(Trades!$T$3:$T$502,A458,Trades!$AC$3:$AC$502)</x:f>
        <x:v>0</x:v>
      </x:c>
      <x:c r="E458" s="11" t="n"/>
      <x:c r="F458" s="11" t="n"/>
      <x:c r="G458" s="13" t="n"/>
      <x:c r="H458" s="13" t="n"/>
      <x:c r="I458" s="11" t="n"/>
    </x:row>
    <x:row r="459">
      <x:c r="A459" s="11" t="n"/>
      <x:c r="B459" s="12" t="n">
        <x:f>SUMIF(Trades!$T$3:$T$502,A459,Trades!$V$3:$V$502)</x:f>
        <x:v>0</x:v>
      </x:c>
      <x:c r="C459" s="12" t="n">
        <x:f>SUMIF(Trades!$T$3:$T$502,A459,Trades!$AB$3:$AB$502)</x:f>
        <x:v>0</x:v>
      </x:c>
      <x:c r="D459" s="12" t="n">
        <x:f>SUMIF(Trades!$T$3:$T$502,A459,Trades!$AB$3:$AB$502)+SUMIF(Trades!$T$3:$T$502,A459,Trades!$AA$3:$AA$502)+SUMIF(Trades!$T$3:$T$502,A459,Trades!$AC$3:$AC$502)</x:f>
        <x:v>0</x:v>
      </x:c>
      <x:c r="E459" s="11" t="n"/>
      <x:c r="F459" s="11" t="n"/>
      <x:c r="G459" s="13" t="n"/>
      <x:c r="H459" s="13" t="n"/>
      <x:c r="I459" s="11" t="n"/>
    </x:row>
    <x:row r="460">
      <x:c r="A460" s="11" t="n"/>
      <x:c r="B460" s="12" t="n">
        <x:f>SUMIF(Trades!$T$3:$T$502,A460,Trades!$V$3:$V$502)</x:f>
        <x:v>0</x:v>
      </x:c>
      <x:c r="C460" s="12" t="n">
        <x:f>SUMIF(Trades!$T$3:$T$502,A460,Trades!$AB$3:$AB$502)</x:f>
        <x:v>0</x:v>
      </x:c>
      <x:c r="D460" s="12" t="n">
        <x:f>SUMIF(Trades!$T$3:$T$502,A460,Trades!$AB$3:$AB$502)+SUMIF(Trades!$T$3:$T$502,A460,Trades!$AA$3:$AA$502)+SUMIF(Trades!$T$3:$T$502,A460,Trades!$AC$3:$AC$502)</x:f>
        <x:v>0</x:v>
      </x:c>
      <x:c r="E460" s="11" t="n"/>
      <x:c r="F460" s="11" t="n"/>
      <x:c r="G460" s="13" t="n"/>
      <x:c r="H460" s="13" t="n"/>
      <x:c r="I460" s="11" t="n"/>
    </x:row>
    <x:row r="461">
      <x:c r="A461" s="11" t="n"/>
      <x:c r="B461" s="12" t="n">
        <x:f>SUMIF(Trades!$T$3:$T$502,A461,Trades!$V$3:$V$502)</x:f>
        <x:v>0</x:v>
      </x:c>
      <x:c r="C461" s="12" t="n">
        <x:f>SUMIF(Trades!$T$3:$T$502,A461,Trades!$AB$3:$AB$502)</x:f>
        <x:v>0</x:v>
      </x:c>
      <x:c r="D461" s="12" t="n">
        <x:f>SUMIF(Trades!$T$3:$T$502,A461,Trades!$AB$3:$AB$502)+SUMIF(Trades!$T$3:$T$502,A461,Trades!$AA$3:$AA$502)+SUMIF(Trades!$T$3:$T$502,A461,Trades!$AC$3:$AC$502)</x:f>
        <x:v>0</x:v>
      </x:c>
      <x:c r="E461" s="11" t="n"/>
      <x:c r="F461" s="11" t="n"/>
      <x:c r="G461" s="13" t="n"/>
      <x:c r="H461" s="13" t="n"/>
      <x:c r="I461" s="11" t="n"/>
    </x:row>
    <x:row r="462">
      <x:c r="A462" s="11" t="n"/>
      <x:c r="B462" s="12" t="n">
        <x:f>SUMIF(Trades!$T$3:$T$502,A462,Trades!$V$3:$V$502)</x:f>
        <x:v>0</x:v>
      </x:c>
      <x:c r="C462" s="12" t="n">
        <x:f>SUMIF(Trades!$T$3:$T$502,A462,Trades!$AB$3:$AB$502)</x:f>
        <x:v>0</x:v>
      </x:c>
      <x:c r="D462" s="12" t="n">
        <x:f>SUMIF(Trades!$T$3:$T$502,A462,Trades!$AB$3:$AB$502)+SUMIF(Trades!$T$3:$T$502,A462,Trades!$AA$3:$AA$502)+SUMIF(Trades!$T$3:$T$502,A462,Trades!$AC$3:$AC$502)</x:f>
        <x:v>0</x:v>
      </x:c>
      <x:c r="E462" s="11" t="n"/>
      <x:c r="F462" s="11" t="n"/>
      <x:c r="G462" s="13" t="n"/>
      <x:c r="H462" s="13" t="n"/>
      <x:c r="I462" s="11" t="n"/>
    </x:row>
    <x:row r="463">
      <x:c r="A463" s="11" t="n"/>
      <x:c r="B463" s="12" t="n">
        <x:f>SUMIF(Trades!$T$3:$T$502,A463,Trades!$V$3:$V$502)</x:f>
        <x:v>0</x:v>
      </x:c>
      <x:c r="C463" s="12" t="n">
        <x:f>SUMIF(Trades!$T$3:$T$502,A463,Trades!$AB$3:$AB$502)</x:f>
        <x:v>0</x:v>
      </x:c>
      <x:c r="D463" s="12" t="n">
        <x:f>SUMIF(Trades!$T$3:$T$502,A463,Trades!$AB$3:$AB$502)+SUMIF(Trades!$T$3:$T$502,A463,Trades!$AA$3:$AA$502)+SUMIF(Trades!$T$3:$T$502,A463,Trades!$AC$3:$AC$502)</x:f>
        <x:v>0</x:v>
      </x:c>
      <x:c r="E463" s="11" t="n"/>
      <x:c r="F463" s="11" t="n"/>
      <x:c r="G463" s="13" t="n"/>
      <x:c r="H463" s="13" t="n"/>
      <x:c r="I463" s="11" t="n"/>
    </x:row>
    <x:row r="464">
      <x:c r="A464" s="11" t="n"/>
      <x:c r="B464" s="12" t="n">
        <x:f>SUMIF(Trades!$T$3:$T$502,A464,Trades!$V$3:$V$502)</x:f>
        <x:v>0</x:v>
      </x:c>
      <x:c r="C464" s="12" t="n">
        <x:f>SUMIF(Trades!$T$3:$T$502,A464,Trades!$AB$3:$AB$502)</x:f>
        <x:v>0</x:v>
      </x:c>
      <x:c r="D464" s="12" t="n">
        <x:f>SUMIF(Trades!$T$3:$T$502,A464,Trades!$AB$3:$AB$502)+SUMIF(Trades!$T$3:$T$502,A464,Trades!$AA$3:$AA$502)+SUMIF(Trades!$T$3:$T$502,A464,Trades!$AC$3:$AC$502)</x:f>
        <x:v>0</x:v>
      </x:c>
      <x:c r="E464" s="11" t="n"/>
      <x:c r="F464" s="11" t="n"/>
      <x:c r="G464" s="13" t="n"/>
      <x:c r="H464" s="13" t="n"/>
      <x:c r="I464" s="11" t="n"/>
    </x:row>
    <x:row r="465">
      <x:c r="A465" s="11" t="n"/>
      <x:c r="B465" s="12" t="n">
        <x:f>SUMIF(Trades!$T$3:$T$502,A465,Trades!$V$3:$V$502)</x:f>
        <x:v>0</x:v>
      </x:c>
      <x:c r="C465" s="12" t="n">
        <x:f>SUMIF(Trades!$T$3:$T$502,A465,Trades!$AB$3:$AB$502)</x:f>
        <x:v>0</x:v>
      </x:c>
      <x:c r="D465" s="12" t="n">
        <x:f>SUMIF(Trades!$T$3:$T$502,A465,Trades!$AB$3:$AB$502)+SUMIF(Trades!$T$3:$T$502,A465,Trades!$AA$3:$AA$502)+SUMIF(Trades!$T$3:$T$502,A465,Trades!$AC$3:$AC$502)</x:f>
        <x:v>0</x:v>
      </x:c>
      <x:c r="E465" s="11" t="n"/>
      <x:c r="F465" s="11" t="n"/>
      <x:c r="G465" s="13" t="n"/>
      <x:c r="H465" s="13" t="n"/>
      <x:c r="I465" s="11" t="n"/>
    </x:row>
    <x:row r="466">
      <x:c r="A466" s="11" t="n"/>
      <x:c r="B466" s="12" t="n">
        <x:f>SUMIF(Trades!$T$3:$T$502,A466,Trades!$V$3:$V$502)</x:f>
        <x:v>0</x:v>
      </x:c>
      <x:c r="C466" s="12" t="n">
        <x:f>SUMIF(Trades!$T$3:$T$502,A466,Trades!$AB$3:$AB$502)</x:f>
        <x:v>0</x:v>
      </x:c>
      <x:c r="D466" s="12" t="n">
        <x:f>SUMIF(Trades!$T$3:$T$502,A466,Trades!$AB$3:$AB$502)+SUMIF(Trades!$T$3:$T$502,A466,Trades!$AA$3:$AA$502)+SUMIF(Trades!$T$3:$T$502,A466,Trades!$AC$3:$AC$502)</x:f>
        <x:v>0</x:v>
      </x:c>
      <x:c r="E466" s="11" t="n"/>
      <x:c r="F466" s="11" t="n"/>
      <x:c r="G466" s="13" t="n"/>
      <x:c r="H466" s="13" t="n"/>
      <x:c r="I466" s="11" t="n"/>
    </x:row>
    <x:row r="467">
      <x:c r="A467" s="11" t="n"/>
      <x:c r="B467" s="12" t="n">
        <x:f>SUMIF(Trades!$T$3:$T$502,A467,Trades!$V$3:$V$502)</x:f>
        <x:v>0</x:v>
      </x:c>
      <x:c r="C467" s="12" t="n">
        <x:f>SUMIF(Trades!$T$3:$T$502,A467,Trades!$AB$3:$AB$502)</x:f>
        <x:v>0</x:v>
      </x:c>
      <x:c r="D467" s="12" t="n">
        <x:f>SUMIF(Trades!$T$3:$T$502,A467,Trades!$AB$3:$AB$502)+SUMIF(Trades!$T$3:$T$502,A467,Trades!$AA$3:$AA$502)+SUMIF(Trades!$T$3:$T$502,A467,Trades!$AC$3:$AC$502)</x:f>
        <x:v>0</x:v>
      </x:c>
      <x:c r="E467" s="11" t="n"/>
      <x:c r="F467" s="11" t="n"/>
      <x:c r="G467" s="13" t="n"/>
      <x:c r="H467" s="13" t="n"/>
      <x:c r="I467" s="11" t="n"/>
    </x:row>
    <x:row r="468">
      <x:c r="A468" s="11" t="n"/>
      <x:c r="B468" s="12" t="n">
        <x:f>SUMIF(Trades!$T$3:$T$502,A468,Trades!$V$3:$V$502)</x:f>
        <x:v>0</x:v>
      </x:c>
      <x:c r="C468" s="12" t="n">
        <x:f>SUMIF(Trades!$T$3:$T$502,A468,Trades!$AB$3:$AB$502)</x:f>
        <x:v>0</x:v>
      </x:c>
      <x:c r="D468" s="12" t="n">
        <x:f>SUMIF(Trades!$T$3:$T$502,A468,Trades!$AB$3:$AB$502)+SUMIF(Trades!$T$3:$T$502,A468,Trades!$AA$3:$AA$502)+SUMIF(Trades!$T$3:$T$502,A468,Trades!$AC$3:$AC$502)</x:f>
        <x:v>0</x:v>
      </x:c>
      <x:c r="E468" s="11" t="n"/>
      <x:c r="F468" s="11" t="n"/>
      <x:c r="G468" s="13" t="n"/>
      <x:c r="H468" s="13" t="n"/>
      <x:c r="I468" s="11" t="n"/>
    </x:row>
    <x:row r="469">
      <x:c r="A469" s="11" t="n"/>
      <x:c r="B469" s="12" t="n">
        <x:f>SUMIF(Trades!$T$3:$T$502,A469,Trades!$V$3:$V$502)</x:f>
        <x:v>0</x:v>
      </x:c>
      <x:c r="C469" s="12" t="n">
        <x:f>SUMIF(Trades!$T$3:$T$502,A469,Trades!$AB$3:$AB$502)</x:f>
        <x:v>0</x:v>
      </x:c>
      <x:c r="D469" s="12" t="n">
        <x:f>SUMIF(Trades!$T$3:$T$502,A469,Trades!$AB$3:$AB$502)+SUMIF(Trades!$T$3:$T$502,A469,Trades!$AA$3:$AA$502)+SUMIF(Trades!$T$3:$T$502,A469,Trades!$AC$3:$AC$502)</x:f>
        <x:v>0</x:v>
      </x:c>
      <x:c r="E469" s="11" t="n"/>
      <x:c r="F469" s="11" t="n"/>
      <x:c r="G469" s="13" t="n"/>
      <x:c r="H469" s="13" t="n"/>
      <x:c r="I469" s="11" t="n"/>
    </x:row>
    <x:row r="470">
      <x:c r="A470" s="11" t="n"/>
      <x:c r="B470" s="12" t="n">
        <x:f>SUMIF(Trades!$T$3:$T$502,A470,Trades!$V$3:$V$502)</x:f>
        <x:v>0</x:v>
      </x:c>
      <x:c r="C470" s="12" t="n">
        <x:f>SUMIF(Trades!$T$3:$T$502,A470,Trades!$AB$3:$AB$502)</x:f>
        <x:v>0</x:v>
      </x:c>
      <x:c r="D470" s="12" t="n">
        <x:f>SUMIF(Trades!$T$3:$T$502,A470,Trades!$AB$3:$AB$502)+SUMIF(Trades!$T$3:$T$502,A470,Trades!$AA$3:$AA$502)+SUMIF(Trades!$T$3:$T$502,A470,Trades!$AC$3:$AC$502)</x:f>
        <x:v>0</x:v>
      </x:c>
      <x:c r="E470" s="11" t="n"/>
      <x:c r="F470" s="11" t="n"/>
      <x:c r="G470" s="13" t="n"/>
      <x:c r="H470" s="13" t="n"/>
      <x:c r="I470" s="11" t="n"/>
    </x:row>
    <x:row r="471">
      <x:c r="A471" s="11" t="n"/>
      <x:c r="B471" s="12" t="n">
        <x:f>SUMIF(Trades!$T$3:$T$502,A471,Trades!$V$3:$V$502)</x:f>
        <x:v>0</x:v>
      </x:c>
      <x:c r="C471" s="12" t="n">
        <x:f>SUMIF(Trades!$T$3:$T$502,A471,Trades!$AB$3:$AB$502)</x:f>
        <x:v>0</x:v>
      </x:c>
      <x:c r="D471" s="12" t="n">
        <x:f>SUMIF(Trades!$T$3:$T$502,A471,Trades!$AB$3:$AB$502)+SUMIF(Trades!$T$3:$T$502,A471,Trades!$AA$3:$AA$502)+SUMIF(Trades!$T$3:$T$502,A471,Trades!$AC$3:$AC$502)</x:f>
        <x:v>0</x:v>
      </x:c>
      <x:c r="E471" s="11" t="n"/>
      <x:c r="F471" s="11" t="n"/>
      <x:c r="G471" s="13" t="n"/>
      <x:c r="H471" s="13" t="n"/>
      <x:c r="I471" s="11" t="n"/>
    </x:row>
    <x:row r="472">
      <x:c r="A472" s="11" t="n"/>
      <x:c r="B472" s="12" t="n">
        <x:f>SUMIF(Trades!$T$3:$T$502,A472,Trades!$V$3:$V$502)</x:f>
        <x:v>0</x:v>
      </x:c>
      <x:c r="C472" s="12" t="n">
        <x:f>SUMIF(Trades!$T$3:$T$502,A472,Trades!$AB$3:$AB$502)</x:f>
        <x:v>0</x:v>
      </x:c>
      <x:c r="D472" s="12" t="n">
        <x:f>SUMIF(Trades!$T$3:$T$502,A472,Trades!$AB$3:$AB$502)+SUMIF(Trades!$T$3:$T$502,A472,Trades!$AA$3:$AA$502)+SUMIF(Trades!$T$3:$T$502,A472,Trades!$AC$3:$AC$502)</x:f>
        <x:v>0</x:v>
      </x:c>
      <x:c r="E472" s="11" t="n"/>
      <x:c r="F472" s="11" t="n"/>
      <x:c r="G472" s="13" t="n"/>
      <x:c r="H472" s="13" t="n"/>
      <x:c r="I472" s="11" t="n"/>
    </x:row>
    <x:row r="473">
      <x:c r="A473" s="11" t="n"/>
      <x:c r="B473" s="12" t="n">
        <x:f>SUMIF(Trades!$T$3:$T$502,A473,Trades!$V$3:$V$502)</x:f>
        <x:v>0</x:v>
      </x:c>
      <x:c r="C473" s="12" t="n">
        <x:f>SUMIF(Trades!$T$3:$T$502,A473,Trades!$AB$3:$AB$502)</x:f>
        <x:v>0</x:v>
      </x:c>
      <x:c r="D473" s="12" t="n">
        <x:f>SUMIF(Trades!$T$3:$T$502,A473,Trades!$AB$3:$AB$502)+SUMIF(Trades!$T$3:$T$502,A473,Trades!$AA$3:$AA$502)+SUMIF(Trades!$T$3:$T$502,A473,Trades!$AC$3:$AC$502)</x:f>
        <x:v>0</x:v>
      </x:c>
      <x:c r="E473" s="11" t="n"/>
      <x:c r="F473" s="11" t="n"/>
      <x:c r="G473" s="13" t="n"/>
      <x:c r="H473" s="13" t="n"/>
      <x:c r="I473" s="11" t="n"/>
    </x:row>
    <x:row r="474">
      <x:c r="A474" s="11" t="n"/>
      <x:c r="B474" s="12" t="n">
        <x:f>SUMIF(Trades!$T$3:$T$502,A474,Trades!$V$3:$V$502)</x:f>
        <x:v>0</x:v>
      </x:c>
      <x:c r="C474" s="12" t="n">
        <x:f>SUMIF(Trades!$T$3:$T$502,A474,Trades!$AB$3:$AB$502)</x:f>
        <x:v>0</x:v>
      </x:c>
      <x:c r="D474" s="12" t="n">
        <x:f>SUMIF(Trades!$T$3:$T$502,A474,Trades!$AB$3:$AB$502)+SUMIF(Trades!$T$3:$T$502,A474,Trades!$AA$3:$AA$502)+SUMIF(Trades!$T$3:$T$502,A474,Trades!$AC$3:$AC$502)</x:f>
        <x:v>0</x:v>
      </x:c>
      <x:c r="E474" s="11" t="n"/>
      <x:c r="F474" s="11" t="n"/>
      <x:c r="G474" s="13" t="n"/>
      <x:c r="H474" s="13" t="n"/>
      <x:c r="I474" s="11" t="n"/>
    </x:row>
    <x:row r="475">
      <x:c r="A475" s="11" t="n"/>
      <x:c r="B475" s="12" t="n">
        <x:f>SUMIF(Trades!$T$3:$T$502,A475,Trades!$V$3:$V$502)</x:f>
        <x:v>0</x:v>
      </x:c>
      <x:c r="C475" s="12" t="n">
        <x:f>SUMIF(Trades!$T$3:$T$502,A475,Trades!$AB$3:$AB$502)</x:f>
        <x:v>0</x:v>
      </x:c>
      <x:c r="D475" s="12" t="n">
        <x:f>SUMIF(Trades!$T$3:$T$502,A475,Trades!$AB$3:$AB$502)+SUMIF(Trades!$T$3:$T$502,A475,Trades!$AA$3:$AA$502)+SUMIF(Trades!$T$3:$T$502,A475,Trades!$AC$3:$AC$502)</x:f>
        <x:v>0</x:v>
      </x:c>
      <x:c r="E475" s="11" t="n"/>
      <x:c r="F475" s="11" t="n"/>
      <x:c r="G475" s="13" t="n"/>
      <x:c r="H475" s="13" t="n"/>
      <x:c r="I475" s="11" t="n"/>
    </x:row>
    <x:row r="476">
      <x:c r="A476" s="11" t="n"/>
      <x:c r="B476" s="12" t="n">
        <x:f>SUMIF(Trades!$T$3:$T$502,A476,Trades!$V$3:$V$502)</x:f>
        <x:v>0</x:v>
      </x:c>
      <x:c r="C476" s="12" t="n">
        <x:f>SUMIF(Trades!$T$3:$T$502,A476,Trades!$AB$3:$AB$502)</x:f>
        <x:v>0</x:v>
      </x:c>
      <x:c r="D476" s="12" t="n">
        <x:f>SUMIF(Trades!$T$3:$T$502,A476,Trades!$AB$3:$AB$502)+SUMIF(Trades!$T$3:$T$502,A476,Trades!$AA$3:$AA$502)+SUMIF(Trades!$T$3:$T$502,A476,Trades!$AC$3:$AC$502)</x:f>
        <x:v>0</x:v>
      </x:c>
      <x:c r="E476" s="11" t="n"/>
      <x:c r="F476" s="11" t="n"/>
      <x:c r="G476" s="13" t="n"/>
      <x:c r="H476" s="13" t="n"/>
      <x:c r="I476" s="11" t="n"/>
    </x:row>
    <x:row r="477">
      <x:c r="A477" s="11" t="n"/>
      <x:c r="B477" s="12" t="n">
        <x:f>SUMIF(Trades!$T$3:$T$502,A477,Trades!$V$3:$V$502)</x:f>
        <x:v>0</x:v>
      </x:c>
      <x:c r="C477" s="12" t="n">
        <x:f>SUMIF(Trades!$T$3:$T$502,A477,Trades!$AB$3:$AB$502)</x:f>
        <x:v>0</x:v>
      </x:c>
      <x:c r="D477" s="12" t="n">
        <x:f>SUMIF(Trades!$T$3:$T$502,A477,Trades!$AB$3:$AB$502)+SUMIF(Trades!$T$3:$T$502,A477,Trades!$AA$3:$AA$502)+SUMIF(Trades!$T$3:$T$502,A477,Trades!$AC$3:$AC$502)</x:f>
        <x:v>0</x:v>
      </x:c>
      <x:c r="E477" s="11" t="n"/>
      <x:c r="F477" s="11" t="n"/>
      <x:c r="G477" s="13" t="n"/>
      <x:c r="H477" s="13" t="n"/>
      <x:c r="I477" s="11" t="n"/>
    </x:row>
    <x:row r="478">
      <x:c r="A478" s="11" t="n"/>
      <x:c r="B478" s="12" t="n">
        <x:f>SUMIF(Trades!$T$3:$T$502,A478,Trades!$V$3:$V$502)</x:f>
        <x:v>0</x:v>
      </x:c>
      <x:c r="C478" s="12" t="n">
        <x:f>SUMIF(Trades!$T$3:$T$502,A478,Trades!$AB$3:$AB$502)</x:f>
        <x:v>0</x:v>
      </x:c>
      <x:c r="D478" s="12" t="n">
        <x:f>SUMIF(Trades!$T$3:$T$502,A478,Trades!$AB$3:$AB$502)+SUMIF(Trades!$T$3:$T$502,A478,Trades!$AA$3:$AA$502)+SUMIF(Trades!$T$3:$T$502,A478,Trades!$AC$3:$AC$502)</x:f>
        <x:v>0</x:v>
      </x:c>
      <x:c r="E478" s="11" t="n"/>
      <x:c r="F478" s="11" t="n"/>
      <x:c r="G478" s="13" t="n"/>
      <x:c r="H478" s="13" t="n"/>
      <x:c r="I478" s="11" t="n"/>
    </x:row>
    <x:row r="479">
      <x:c r="A479" s="11" t="n"/>
      <x:c r="B479" s="12" t="n">
        <x:f>SUMIF(Trades!$T$3:$T$502,A479,Trades!$V$3:$V$502)</x:f>
        <x:v>0</x:v>
      </x:c>
      <x:c r="C479" s="12" t="n">
        <x:f>SUMIF(Trades!$T$3:$T$502,A479,Trades!$AB$3:$AB$502)</x:f>
        <x:v>0</x:v>
      </x:c>
      <x:c r="D479" s="12" t="n">
        <x:f>SUMIF(Trades!$T$3:$T$502,A479,Trades!$AB$3:$AB$502)+SUMIF(Trades!$T$3:$T$502,A479,Trades!$AA$3:$AA$502)+SUMIF(Trades!$T$3:$T$502,A479,Trades!$AC$3:$AC$502)</x:f>
        <x:v>0</x:v>
      </x:c>
      <x:c r="E479" s="11" t="n"/>
      <x:c r="F479" s="11" t="n"/>
      <x:c r="G479" s="13" t="n"/>
      <x:c r="H479" s="13" t="n"/>
      <x:c r="I479" s="11" t="n"/>
    </x:row>
    <x:row r="480">
      <x:c r="A480" s="11" t="n"/>
      <x:c r="B480" s="12" t="n">
        <x:f>SUMIF(Trades!$T$3:$T$502,A480,Trades!$V$3:$V$502)</x:f>
        <x:v>0</x:v>
      </x:c>
      <x:c r="C480" s="12" t="n">
        <x:f>SUMIF(Trades!$T$3:$T$502,A480,Trades!$AB$3:$AB$502)</x:f>
        <x:v>0</x:v>
      </x:c>
      <x:c r="D480" s="12" t="n">
        <x:f>SUMIF(Trades!$T$3:$T$502,A480,Trades!$AB$3:$AB$502)+SUMIF(Trades!$T$3:$T$502,A480,Trades!$AA$3:$AA$502)+SUMIF(Trades!$T$3:$T$502,A480,Trades!$AC$3:$AC$502)</x:f>
        <x:v>0</x:v>
      </x:c>
      <x:c r="E480" s="11" t="n"/>
      <x:c r="F480" s="11" t="n"/>
      <x:c r="G480" s="13" t="n"/>
      <x:c r="H480" s="13" t="n"/>
      <x:c r="I480" s="11" t="n"/>
    </x:row>
    <x:row r="481">
      <x:c r="A481" s="11" t="n"/>
      <x:c r="B481" s="12" t="n">
        <x:f>SUMIF(Trades!$T$3:$T$502,A481,Trades!$V$3:$V$502)</x:f>
        <x:v>0</x:v>
      </x:c>
      <x:c r="C481" s="12" t="n">
        <x:f>SUMIF(Trades!$T$3:$T$502,A481,Trades!$AB$3:$AB$502)</x:f>
        <x:v>0</x:v>
      </x:c>
      <x:c r="D481" s="12" t="n">
        <x:f>SUMIF(Trades!$T$3:$T$502,A481,Trades!$AB$3:$AB$502)+SUMIF(Trades!$T$3:$T$502,A481,Trades!$AA$3:$AA$502)+SUMIF(Trades!$T$3:$T$502,A481,Trades!$AC$3:$AC$502)</x:f>
        <x:v>0</x:v>
      </x:c>
      <x:c r="E481" s="11" t="n"/>
      <x:c r="F481" s="11" t="n"/>
      <x:c r="G481" s="13" t="n"/>
      <x:c r="H481" s="13" t="n"/>
      <x:c r="I481" s="11" t="n"/>
    </x:row>
    <x:row r="482">
      <x:c r="A482" s="11" t="n"/>
      <x:c r="B482" s="12" t="n">
        <x:f>SUMIF(Trades!$T$3:$T$502,A482,Trades!$V$3:$V$502)</x:f>
        <x:v>0</x:v>
      </x:c>
      <x:c r="C482" s="12" t="n">
        <x:f>SUMIF(Trades!$T$3:$T$502,A482,Trades!$AB$3:$AB$502)</x:f>
        <x:v>0</x:v>
      </x:c>
      <x:c r="D482" s="12" t="n">
        <x:f>SUMIF(Trades!$T$3:$T$502,A482,Trades!$AB$3:$AB$502)+SUMIF(Trades!$T$3:$T$502,A482,Trades!$AA$3:$AA$502)+SUMIF(Trades!$T$3:$T$502,A482,Trades!$AC$3:$AC$502)</x:f>
        <x:v>0</x:v>
      </x:c>
      <x:c r="E482" s="11" t="n"/>
      <x:c r="F482" s="11" t="n"/>
      <x:c r="G482" s="13" t="n"/>
      <x:c r="H482" s="13" t="n"/>
      <x:c r="I482" s="11" t="n"/>
    </x:row>
    <x:row r="483">
      <x:c r="A483" s="11" t="n"/>
      <x:c r="B483" s="12" t="n">
        <x:f>SUMIF(Trades!$T$3:$T$502,A483,Trades!$V$3:$V$502)</x:f>
        <x:v>0</x:v>
      </x:c>
      <x:c r="C483" s="12" t="n">
        <x:f>SUMIF(Trades!$T$3:$T$502,A483,Trades!$AB$3:$AB$502)</x:f>
        <x:v>0</x:v>
      </x:c>
      <x:c r="D483" s="12" t="n">
        <x:f>SUMIF(Trades!$T$3:$T$502,A483,Trades!$AB$3:$AB$502)+SUMIF(Trades!$T$3:$T$502,A483,Trades!$AA$3:$AA$502)+SUMIF(Trades!$T$3:$T$502,A483,Trades!$AC$3:$AC$502)</x:f>
        <x:v>0</x:v>
      </x:c>
      <x:c r="E483" s="11" t="n"/>
      <x:c r="F483" s="11" t="n"/>
      <x:c r="G483" s="13" t="n"/>
      <x:c r="H483" s="13" t="n"/>
      <x:c r="I483" s="11" t="n"/>
    </x:row>
    <x:row r="484">
      <x:c r="A484" s="11" t="n"/>
      <x:c r="B484" s="12" t="n">
        <x:f>SUMIF(Trades!$T$3:$T$502,A484,Trades!$V$3:$V$502)</x:f>
        <x:v>0</x:v>
      </x:c>
      <x:c r="C484" s="12" t="n">
        <x:f>SUMIF(Trades!$T$3:$T$502,A484,Trades!$AB$3:$AB$502)</x:f>
        <x:v>0</x:v>
      </x:c>
      <x:c r="D484" s="12" t="n">
        <x:f>SUMIF(Trades!$T$3:$T$502,A484,Trades!$AB$3:$AB$502)+SUMIF(Trades!$T$3:$T$502,A484,Trades!$AA$3:$AA$502)+SUMIF(Trades!$T$3:$T$502,A484,Trades!$AC$3:$AC$502)</x:f>
        <x:v>0</x:v>
      </x:c>
      <x:c r="E484" s="11" t="n"/>
      <x:c r="F484" s="11" t="n"/>
      <x:c r="G484" s="13" t="n"/>
      <x:c r="H484" s="13" t="n"/>
      <x:c r="I484" s="11" t="n"/>
    </x:row>
    <x:row r="485">
      <x:c r="A485" s="11" t="n"/>
      <x:c r="B485" s="12" t="n">
        <x:f>SUMIF(Trades!$T$3:$T$502,A485,Trades!$V$3:$V$502)</x:f>
        <x:v>0</x:v>
      </x:c>
      <x:c r="C485" s="12" t="n">
        <x:f>SUMIF(Trades!$T$3:$T$502,A485,Trades!$AB$3:$AB$502)</x:f>
        <x:v>0</x:v>
      </x:c>
      <x:c r="D485" s="12" t="n">
        <x:f>SUMIF(Trades!$T$3:$T$502,A485,Trades!$AB$3:$AB$502)+SUMIF(Trades!$T$3:$T$502,A485,Trades!$AA$3:$AA$502)+SUMIF(Trades!$T$3:$T$502,A485,Trades!$AC$3:$AC$502)</x:f>
        <x:v>0</x:v>
      </x:c>
      <x:c r="E485" s="11" t="n"/>
      <x:c r="F485" s="11" t="n"/>
      <x:c r="G485" s="13" t="n"/>
      <x:c r="H485" s="13" t="n"/>
      <x:c r="I485" s="11" t="n"/>
    </x:row>
    <x:row r="486">
      <x:c r="A486" s="11" t="n"/>
      <x:c r="B486" s="12" t="n">
        <x:f>SUMIF(Trades!$T$3:$T$502,A486,Trades!$V$3:$V$502)</x:f>
        <x:v>0</x:v>
      </x:c>
      <x:c r="C486" s="12" t="n">
        <x:f>SUMIF(Trades!$T$3:$T$502,A486,Trades!$AB$3:$AB$502)</x:f>
        <x:v>0</x:v>
      </x:c>
      <x:c r="D486" s="12" t="n">
        <x:f>SUMIF(Trades!$T$3:$T$502,A486,Trades!$AB$3:$AB$502)+SUMIF(Trades!$T$3:$T$502,A486,Trades!$AA$3:$AA$502)+SUMIF(Trades!$T$3:$T$502,A486,Trades!$AC$3:$AC$502)</x:f>
        <x:v>0</x:v>
      </x:c>
      <x:c r="E486" s="11" t="n"/>
      <x:c r="F486" s="11" t="n"/>
      <x:c r="G486" s="13" t="n"/>
      <x:c r="H486" s="13" t="n"/>
      <x:c r="I486" s="11" t="n"/>
    </x:row>
    <x:row r="487">
      <x:c r="A487" s="11" t="n"/>
      <x:c r="B487" s="12" t="n">
        <x:f>SUMIF(Trades!$T$3:$T$502,A487,Trades!$V$3:$V$502)</x:f>
        <x:v>0</x:v>
      </x:c>
      <x:c r="C487" s="12" t="n">
        <x:f>SUMIF(Trades!$T$3:$T$502,A487,Trades!$AB$3:$AB$502)</x:f>
        <x:v>0</x:v>
      </x:c>
      <x:c r="D487" s="12" t="n">
        <x:f>SUMIF(Trades!$T$3:$T$502,A487,Trades!$AB$3:$AB$502)+SUMIF(Trades!$T$3:$T$502,A487,Trades!$AA$3:$AA$502)+SUMIF(Trades!$T$3:$T$502,A487,Trades!$AC$3:$AC$502)</x:f>
        <x:v>0</x:v>
      </x:c>
      <x:c r="E487" s="11" t="n"/>
      <x:c r="F487" s="11" t="n"/>
      <x:c r="G487" s="13" t="n"/>
      <x:c r="H487" s="13" t="n"/>
      <x:c r="I487" s="11" t="n"/>
    </x:row>
    <x:row r="488">
      <x:c r="A488" s="11" t="n"/>
      <x:c r="B488" s="12" t="n">
        <x:f>SUMIF(Trades!$T$3:$T$502,A488,Trades!$V$3:$V$502)</x:f>
        <x:v>0</x:v>
      </x:c>
      <x:c r="C488" s="12" t="n">
        <x:f>SUMIF(Trades!$T$3:$T$502,A488,Trades!$AB$3:$AB$502)</x:f>
        <x:v>0</x:v>
      </x:c>
      <x:c r="D488" s="12" t="n">
        <x:f>SUMIF(Trades!$T$3:$T$502,A488,Trades!$AB$3:$AB$502)+SUMIF(Trades!$T$3:$T$502,A488,Trades!$AA$3:$AA$502)+SUMIF(Trades!$T$3:$T$502,A488,Trades!$AC$3:$AC$502)</x:f>
        <x:v>0</x:v>
      </x:c>
      <x:c r="E488" s="11" t="n"/>
      <x:c r="F488" s="11" t="n"/>
      <x:c r="G488" s="13" t="n"/>
      <x:c r="H488" s="13" t="n"/>
      <x:c r="I488" s="11" t="n"/>
    </x:row>
    <x:row r="489">
      <x:c r="A489" s="11" t="n"/>
      <x:c r="B489" s="12" t="n">
        <x:f>SUMIF(Trades!$T$3:$T$502,A489,Trades!$V$3:$V$502)</x:f>
        <x:v>0</x:v>
      </x:c>
      <x:c r="C489" s="12" t="n">
        <x:f>SUMIF(Trades!$T$3:$T$502,A489,Trades!$AB$3:$AB$502)</x:f>
        <x:v>0</x:v>
      </x:c>
      <x:c r="D489" s="12" t="n">
        <x:f>SUMIF(Trades!$T$3:$T$502,A489,Trades!$AB$3:$AB$502)+SUMIF(Trades!$T$3:$T$502,A489,Trades!$AA$3:$AA$502)+SUMIF(Trades!$T$3:$T$502,A489,Trades!$AC$3:$AC$502)</x:f>
        <x:v>0</x:v>
      </x:c>
      <x:c r="E489" s="11" t="n"/>
      <x:c r="F489" s="11" t="n"/>
      <x:c r="G489" s="13" t="n"/>
      <x:c r="H489" s="13" t="n"/>
      <x:c r="I489" s="11" t="n"/>
    </x:row>
    <x:row r="490">
      <x:c r="A490" s="11" t="n"/>
      <x:c r="B490" s="12" t="n">
        <x:f>SUMIF(Trades!$T$3:$T$502,A490,Trades!$V$3:$V$502)</x:f>
        <x:v>0</x:v>
      </x:c>
      <x:c r="C490" s="12" t="n">
        <x:f>SUMIF(Trades!$T$3:$T$502,A490,Trades!$AB$3:$AB$502)</x:f>
        <x:v>0</x:v>
      </x:c>
      <x:c r="D490" s="12" t="n">
        <x:f>SUMIF(Trades!$T$3:$T$502,A490,Trades!$AB$3:$AB$502)+SUMIF(Trades!$T$3:$T$502,A490,Trades!$AA$3:$AA$502)+SUMIF(Trades!$T$3:$T$502,A490,Trades!$AC$3:$AC$502)</x:f>
        <x:v>0</x:v>
      </x:c>
      <x:c r="E490" s="11" t="n"/>
      <x:c r="F490" s="11" t="n"/>
      <x:c r="G490" s="13" t="n"/>
      <x:c r="H490" s="13" t="n"/>
      <x:c r="I490" s="11" t="n"/>
    </x:row>
    <x:row r="491">
      <x:c r="A491" s="11" t="n"/>
      <x:c r="B491" s="12" t="n">
        <x:f>SUMIF(Trades!$T$3:$T$502,A491,Trades!$V$3:$V$502)</x:f>
        <x:v>0</x:v>
      </x:c>
      <x:c r="C491" s="12" t="n">
        <x:f>SUMIF(Trades!$T$3:$T$502,A491,Trades!$AB$3:$AB$502)</x:f>
        <x:v>0</x:v>
      </x:c>
      <x:c r="D491" s="12" t="n">
        <x:f>SUMIF(Trades!$T$3:$T$502,A491,Trades!$AB$3:$AB$502)+SUMIF(Trades!$T$3:$T$502,A491,Trades!$AA$3:$AA$502)+SUMIF(Trades!$T$3:$T$502,A491,Trades!$AC$3:$AC$502)</x:f>
        <x:v>0</x:v>
      </x:c>
      <x:c r="E491" s="11" t="n"/>
      <x:c r="F491" s="11" t="n"/>
      <x:c r="G491" s="13" t="n"/>
      <x:c r="H491" s="13" t="n"/>
      <x:c r="I491" s="11" t="n"/>
    </x:row>
    <x:row r="492">
      <x:c r="A492" s="11" t="n"/>
      <x:c r="B492" s="12" t="n">
        <x:f>SUMIF(Trades!$T$3:$T$502,A492,Trades!$V$3:$V$502)</x:f>
        <x:v>0</x:v>
      </x:c>
      <x:c r="C492" s="12" t="n">
        <x:f>SUMIF(Trades!$T$3:$T$502,A492,Trades!$AB$3:$AB$502)</x:f>
        <x:v>0</x:v>
      </x:c>
      <x:c r="D492" s="12" t="n">
        <x:f>SUMIF(Trades!$T$3:$T$502,A492,Trades!$AB$3:$AB$502)+SUMIF(Trades!$T$3:$T$502,A492,Trades!$AA$3:$AA$502)+SUMIF(Trades!$T$3:$T$502,A492,Trades!$AC$3:$AC$502)</x:f>
        <x:v>0</x:v>
      </x:c>
      <x:c r="E492" s="11" t="n"/>
      <x:c r="F492" s="11" t="n"/>
      <x:c r="G492" s="13" t="n"/>
      <x:c r="H492" s="13" t="n"/>
      <x:c r="I492" s="11" t="n"/>
    </x:row>
    <x:row r="493">
      <x:c r="A493" s="11" t="n"/>
      <x:c r="B493" s="12" t="n">
        <x:f>SUMIF(Trades!$T$3:$T$502,A493,Trades!$V$3:$V$502)</x:f>
        <x:v>0</x:v>
      </x:c>
      <x:c r="C493" s="12" t="n">
        <x:f>SUMIF(Trades!$T$3:$T$502,A493,Trades!$AB$3:$AB$502)</x:f>
        <x:v>0</x:v>
      </x:c>
      <x:c r="D493" s="12" t="n">
        <x:f>SUMIF(Trades!$T$3:$T$502,A493,Trades!$AB$3:$AB$502)+SUMIF(Trades!$T$3:$T$502,A493,Trades!$AA$3:$AA$502)+SUMIF(Trades!$T$3:$T$502,A493,Trades!$AC$3:$AC$502)</x:f>
        <x:v>0</x:v>
      </x:c>
      <x:c r="E493" s="11" t="n"/>
      <x:c r="F493" s="11" t="n"/>
      <x:c r="G493" s="13" t="n"/>
      <x:c r="H493" s="13" t="n"/>
      <x:c r="I493" s="11" t="n"/>
    </x:row>
    <x:row r="494">
      <x:c r="A494" s="11" t="n"/>
      <x:c r="B494" s="12" t="n">
        <x:f>SUMIF(Trades!$T$3:$T$502,A494,Trades!$V$3:$V$502)</x:f>
        <x:v>0</x:v>
      </x:c>
      <x:c r="C494" s="12" t="n">
        <x:f>SUMIF(Trades!$T$3:$T$502,A494,Trades!$AB$3:$AB$502)</x:f>
        <x:v>0</x:v>
      </x:c>
      <x:c r="D494" s="12" t="n">
        <x:f>SUMIF(Trades!$T$3:$T$502,A494,Trades!$AB$3:$AB$502)+SUMIF(Trades!$T$3:$T$502,A494,Trades!$AA$3:$AA$502)+SUMIF(Trades!$T$3:$T$502,A494,Trades!$AC$3:$AC$502)</x:f>
        <x:v>0</x:v>
      </x:c>
      <x:c r="E494" s="11" t="n"/>
      <x:c r="F494" s="11" t="n"/>
      <x:c r="G494" s="13" t="n"/>
      <x:c r="H494" s="13" t="n"/>
      <x:c r="I494" s="11" t="n"/>
    </x:row>
    <x:row r="495">
      <x:c r="A495" s="11" t="n"/>
      <x:c r="B495" s="12" t="n">
        <x:f>SUMIF(Trades!$T$3:$T$502,A495,Trades!$V$3:$V$502)</x:f>
        <x:v>0</x:v>
      </x:c>
      <x:c r="C495" s="12" t="n">
        <x:f>SUMIF(Trades!$T$3:$T$502,A495,Trades!$AB$3:$AB$502)</x:f>
        <x:v>0</x:v>
      </x:c>
      <x:c r="D495" s="12" t="n">
        <x:f>SUMIF(Trades!$T$3:$T$502,A495,Trades!$AB$3:$AB$502)+SUMIF(Trades!$T$3:$T$502,A495,Trades!$AA$3:$AA$502)+SUMIF(Trades!$T$3:$T$502,A495,Trades!$AC$3:$AC$502)</x:f>
        <x:v>0</x:v>
      </x:c>
      <x:c r="E495" s="11" t="n"/>
      <x:c r="F495" s="11" t="n"/>
      <x:c r="G495" s="13" t="n"/>
      <x:c r="H495" s="13" t="n"/>
      <x:c r="I495" s="11" t="n"/>
    </x:row>
    <x:row r="496">
      <x:c r="A496" s="11" t="n"/>
      <x:c r="B496" s="12" t="n">
        <x:f>SUMIF(Trades!$T$3:$T$502,A496,Trades!$V$3:$V$502)</x:f>
        <x:v>0</x:v>
      </x:c>
      <x:c r="C496" s="12" t="n">
        <x:f>SUMIF(Trades!$T$3:$T$502,A496,Trades!$AB$3:$AB$502)</x:f>
        <x:v>0</x:v>
      </x:c>
      <x:c r="D496" s="12" t="n">
        <x:f>SUMIF(Trades!$T$3:$T$502,A496,Trades!$AB$3:$AB$502)+SUMIF(Trades!$T$3:$T$502,A496,Trades!$AA$3:$AA$502)+SUMIF(Trades!$T$3:$T$502,A496,Trades!$AC$3:$AC$502)</x:f>
        <x:v>0</x:v>
      </x:c>
      <x:c r="E496" s="11" t="n"/>
      <x:c r="F496" s="11" t="n"/>
      <x:c r="G496" s="13" t="n"/>
      <x:c r="H496" s="13" t="n"/>
      <x:c r="I496" s="11" t="n"/>
    </x:row>
    <x:row r="497">
      <x:c r="A497" s="11" t="n"/>
      <x:c r="B497" s="12" t="n">
        <x:f>SUMIF(Trades!$T$3:$T$502,A497,Trades!$V$3:$V$502)</x:f>
        <x:v>0</x:v>
      </x:c>
      <x:c r="C497" s="12" t="n">
        <x:f>SUMIF(Trades!$T$3:$T$502,A497,Trades!$AB$3:$AB$502)</x:f>
        <x:v>0</x:v>
      </x:c>
      <x:c r="D497" s="12" t="n">
        <x:f>SUMIF(Trades!$T$3:$T$502,A497,Trades!$AB$3:$AB$502)+SUMIF(Trades!$T$3:$T$502,A497,Trades!$AA$3:$AA$502)+SUMIF(Trades!$T$3:$T$502,A497,Trades!$AC$3:$AC$502)</x:f>
        <x:v>0</x:v>
      </x:c>
      <x:c r="E497" s="11" t="n"/>
      <x:c r="F497" s="11" t="n"/>
      <x:c r="G497" s="13" t="n"/>
      <x:c r="H497" s="13" t="n"/>
      <x:c r="I497" s="11" t="n"/>
    </x:row>
    <x:row r="498">
      <x:c r="A498" s="11" t="n"/>
      <x:c r="B498" s="12" t="n">
        <x:f>SUMIF(Trades!$T$3:$T$502,A498,Trades!$V$3:$V$502)</x:f>
        <x:v>0</x:v>
      </x:c>
      <x:c r="C498" s="12" t="n">
        <x:f>SUMIF(Trades!$T$3:$T$502,A498,Trades!$AB$3:$AB$502)</x:f>
        <x:v>0</x:v>
      </x:c>
      <x:c r="D498" s="12" t="n">
        <x:f>SUMIF(Trades!$T$3:$T$502,A498,Trades!$AB$3:$AB$502)+SUMIF(Trades!$T$3:$T$502,A498,Trades!$AA$3:$AA$502)+SUMIF(Trades!$T$3:$T$502,A498,Trades!$AC$3:$AC$502)</x:f>
        <x:v>0</x:v>
      </x:c>
      <x:c r="E498" s="11" t="n"/>
      <x:c r="F498" s="11" t="n"/>
      <x:c r="G498" s="13" t="n"/>
      <x:c r="H498" s="13" t="n"/>
      <x:c r="I498" s="11" t="n"/>
    </x:row>
    <x:row r="499">
      <x:c r="A499" s="11" t="n"/>
      <x:c r="B499" s="12" t="n">
        <x:f>SUMIF(Trades!$T$3:$T$502,A499,Trades!$V$3:$V$502)</x:f>
        <x:v>0</x:v>
      </x:c>
      <x:c r="C499" s="12" t="n">
        <x:f>SUMIF(Trades!$T$3:$T$502,A499,Trades!$AB$3:$AB$502)</x:f>
        <x:v>0</x:v>
      </x:c>
      <x:c r="D499" s="12" t="n">
        <x:f>SUMIF(Trades!$T$3:$T$502,A499,Trades!$AB$3:$AB$502)+SUMIF(Trades!$T$3:$T$502,A499,Trades!$AA$3:$AA$502)+SUMIF(Trades!$T$3:$T$502,A499,Trades!$AC$3:$AC$502)</x:f>
        <x:v>0</x:v>
      </x:c>
      <x:c r="E499" s="11" t="n"/>
      <x:c r="F499" s="11" t="n"/>
      <x:c r="G499" s="13" t="n"/>
      <x:c r="H499" s="13" t="n"/>
      <x:c r="I499" s="11" t="n"/>
    </x:row>
    <x:row r="500">
      <x:c r="A500" s="11" t="n"/>
      <x:c r="B500" s="12" t="n">
        <x:f>SUMIF(Trades!$T$3:$T$502,A500,Trades!$V$3:$V$502)</x:f>
        <x:v>0</x:v>
      </x:c>
      <x:c r="C500" s="12" t="n">
        <x:f>SUMIF(Trades!$T$3:$T$502,A500,Trades!$AB$3:$AB$502)</x:f>
        <x:v>0</x:v>
      </x:c>
      <x:c r="D500" s="12" t="n">
        <x:f>SUMIF(Trades!$T$3:$T$502,A500,Trades!$AB$3:$AB$502)+SUMIF(Trades!$T$3:$T$502,A500,Trades!$AA$3:$AA$502)+SUMIF(Trades!$T$3:$T$502,A500,Trades!$AC$3:$AC$502)</x:f>
        <x:v>0</x:v>
      </x:c>
      <x:c r="E500" s="11" t="n"/>
      <x:c r="F500" s="11" t="n"/>
      <x:c r="G500" s="13" t="n"/>
      <x:c r="H500" s="13" t="n"/>
      <x:c r="I500" s="11" t="n"/>
    </x:row>
    <x:row r="501">
      <x:c r="A501" s="11" t="n"/>
      <x:c r="B501" s="12" t="n">
        <x:f>SUMIF(Trades!$T$3:$T$502,A501,Trades!$V$3:$V$502)</x:f>
        <x:v>0</x:v>
      </x:c>
      <x:c r="C501" s="12" t="n">
        <x:f>SUMIF(Trades!$T$3:$T$502,A501,Trades!$AB$3:$AB$502)</x:f>
        <x:v>0</x:v>
      </x:c>
      <x:c r="D501" s="12" t="n">
        <x:f>SUMIF(Trades!$T$3:$T$502,A501,Trades!$AB$3:$AB$502)+SUMIF(Trades!$T$3:$T$502,A501,Trades!$AA$3:$AA$502)+SUMIF(Trades!$T$3:$T$502,A501,Trades!$AC$3:$AC$502)</x:f>
        <x:v>0</x:v>
      </x:c>
      <x:c r="E501" s="11" t="n"/>
      <x:c r="F501" s="11" t="n"/>
      <x:c r="G501" s="13" t="n"/>
      <x:c r="H501" s="13" t="n"/>
      <x:c r="I501" s="11" t="n"/>
    </x:row>
    <x:row r="502">
      <x:c r="A502" s="11" t="n"/>
      <x:c r="B502" s="12" t="n">
        <x:f>SUMIF(Trades!$T$3:$T$502,A502,Trades!$V$3:$V$502)</x:f>
        <x:v>0</x:v>
      </x:c>
      <x:c r="C502" s="12" t="n">
        <x:f>SUMIF(Trades!$T$3:$T$502,A502,Trades!$AB$3:$AB$502)</x:f>
        <x:v>0</x:v>
      </x:c>
      <x:c r="D502" s="12" t="n">
        <x:f>SUMIF(Trades!$T$3:$T$502,A502,Trades!$AB$3:$AB$502)+SUMIF(Trades!$T$3:$T$502,A502,Trades!$AA$3:$AA$502)+SUMIF(Trades!$T$3:$T$502,A502,Trades!$AC$3:$AC$502)</x:f>
        <x:v>0</x:v>
      </x:c>
      <x:c r="E502" s="11" t="n"/>
      <x:c r="F502" s="11" t="n"/>
      <x:c r="G502" s="13" t="n"/>
      <x:c r="H502" s="13" t="n"/>
      <x:c r="I502" s="11" t="n"/>
    </x:row>
  </x:sheetData>
  <x:dataValidations count="2">
    <x:dataValidation type="list" allowBlank="1" showDropDown="0" showInputMessage="0" showErrorMessage="0" errorTitle="Choose a value" error="Please pick from the list." sqref="E3:E502">
      <x:formula1>"CSP phase,CC phase,Shares held"</x:formula1>
    </x:dataValidation>
    <x:dataValidation type="list" allowBlank="1" showDropDown="0" showInputMessage="0" showErrorMessage="0" errorTitle="Choose a value" error="Please pick from the list." sqref="F3:F502">
      <x:formula1>"Active,Completed"</x:formula1>
    </x:dataValidation>
  </x:dataValidations>
  <x:hyperlinks>
    <x:hyperlink xmlns:r="http://schemas.openxmlformats.org/officeDocument/2006/relationships" ref="A1" r:id="R3c55f7e23efc4253"/>
  </x:hyperlinks>
  <x:pageMargins left="0.7" right="0.7" top="0.75" bottom="0.75" header="0.3" footer="0.3"/>
  <x:legacyDrawing xmlns:r="http://schemas.openxmlformats.org/officeDocument/2006/relationships" r:id="R3d4e7ac8fbdf44cc"/>
</x:worksheet>
</file>

<file path=xl/worksheets/sheet5.xml><?xml version="1.0" encoding="utf-8"?>
<x:worksheet xmlns:x="http://schemas.openxmlformats.org/spreadsheetml/2006/main">
  <x:sheetPr>
    <x:tabColor rgb="FF0C5B3E"/>
  </x:sheetPr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13" customWidth="1"/>
    <x:col min="2" max="2" width="12" customWidth="1"/>
    <x:col min="3" max="3" width="12" customWidth="1"/>
    <x:col min="4" max="4" width="80" customWidth="1"/>
  </x:cols>
  <x:sheetData>
    <x:row r="1" ht="20" customHeight="1">
      <x:c r="A1" s="9" t="inlineStr">
        <x:is>
          <x:t xml:space="preserve">← Start Here</x:t>
        </x:is>
      </x:c>
      <x:c r="B1" s="1" t="n"/>
      <x:c r="C1" s="1" t="n"/>
      <x:c r="D1" s="1" t="n"/>
    </x:row>
    <x:row r="2" ht="32" customHeight="1">
      <x:c r="A2" s="10" t="inlineStr">
        <x:is>
          <x:t xml:space="preserve">Date</x:t>
        </x:is>
      </x:c>
      <x:c r="B2" s="10" t="inlineStr">
        <x:is>
          <x:t xml:space="preserve">Type</x:t>
        </x:is>
      </x:c>
      <x:c r="C2" s="10" t="inlineStr">
        <x:is>
          <x:t xml:space="preserve">Ticker</x:t>
        </x:is>
      </x:c>
      <x:c r="D2" s="10" t="inlineStr">
        <x:is>
          <x:t xml:space="preserve">Entry</x:t>
        </x:is>
      </x:c>
    </x:row>
    <x:row r="3" ht="30" customHeight="1">
      <x:c r="A3" s="15" t="n"/>
      <x:c r="B3" s="16" t="n"/>
      <x:c r="C3" s="16" t="n"/>
      <x:c r="D3" s="16" t="n"/>
    </x:row>
    <x:row r="4" ht="30" customHeight="1">
      <x:c r="A4" s="15" t="n"/>
      <x:c r="B4" s="16" t="n"/>
      <x:c r="C4" s="16" t="n"/>
      <x:c r="D4" s="16" t="n"/>
    </x:row>
    <x:row r="5" ht="30" customHeight="1">
      <x:c r="A5" s="15" t="n"/>
      <x:c r="B5" s="16" t="n"/>
      <x:c r="C5" s="16" t="n"/>
      <x:c r="D5" s="16" t="n"/>
    </x:row>
    <x:row r="6" ht="30" customHeight="1">
      <x:c r="A6" s="15" t="n"/>
      <x:c r="B6" s="16" t="n"/>
      <x:c r="C6" s="16" t="n"/>
      <x:c r="D6" s="16" t="n"/>
    </x:row>
    <x:row r="7" ht="30" customHeight="1">
      <x:c r="A7" s="15" t="n"/>
      <x:c r="B7" s="16" t="n"/>
      <x:c r="C7" s="16" t="n"/>
      <x:c r="D7" s="16" t="n"/>
    </x:row>
    <x:row r="8" ht="30" customHeight="1">
      <x:c r="A8" s="15" t="n"/>
      <x:c r="B8" s="16" t="n"/>
      <x:c r="C8" s="16" t="n"/>
      <x:c r="D8" s="16" t="n"/>
    </x:row>
    <x:row r="9" ht="30" customHeight="1">
      <x:c r="A9" s="15" t="n"/>
      <x:c r="B9" s="16" t="n"/>
      <x:c r="C9" s="16" t="n"/>
      <x:c r="D9" s="16" t="n"/>
    </x:row>
    <x:row r="10" ht="30" customHeight="1">
      <x:c r="A10" s="15" t="n"/>
      <x:c r="B10" s="16" t="n"/>
      <x:c r="C10" s="16" t="n"/>
      <x:c r="D10" s="16" t="n"/>
    </x:row>
    <x:row r="11" ht="30" customHeight="1">
      <x:c r="A11" s="15" t="n"/>
      <x:c r="B11" s="16" t="n"/>
      <x:c r="C11" s="16" t="n"/>
      <x:c r="D11" s="16" t="n"/>
    </x:row>
    <x:row r="12" ht="30" customHeight="1">
      <x:c r="A12" s="15" t="n"/>
      <x:c r="B12" s="16" t="n"/>
      <x:c r="C12" s="16" t="n"/>
      <x:c r="D12" s="16" t="n"/>
    </x:row>
    <x:row r="13" ht="30" customHeight="1">
      <x:c r="A13" s="15" t="n"/>
      <x:c r="B13" s="16" t="n"/>
      <x:c r="C13" s="16" t="n"/>
      <x:c r="D13" s="16" t="n"/>
    </x:row>
    <x:row r="14" ht="30" customHeight="1">
      <x:c r="A14" s="15" t="n"/>
      <x:c r="B14" s="16" t="n"/>
      <x:c r="C14" s="16" t="n"/>
      <x:c r="D14" s="16" t="n"/>
    </x:row>
    <x:row r="15" ht="30" customHeight="1">
      <x:c r="A15" s="15" t="n"/>
      <x:c r="B15" s="16" t="n"/>
      <x:c r="C15" s="16" t="n"/>
      <x:c r="D15" s="16" t="n"/>
    </x:row>
    <x:row r="16" ht="30" customHeight="1">
      <x:c r="A16" s="15" t="n"/>
      <x:c r="B16" s="16" t="n"/>
      <x:c r="C16" s="16" t="n"/>
      <x:c r="D16" s="16" t="n"/>
    </x:row>
    <x:row r="17" ht="30" customHeight="1">
      <x:c r="A17" s="15" t="n"/>
      <x:c r="B17" s="16" t="n"/>
      <x:c r="C17" s="16" t="n"/>
      <x:c r="D17" s="16" t="n"/>
    </x:row>
    <x:row r="18" ht="30" customHeight="1">
      <x:c r="A18" s="15" t="n"/>
      <x:c r="B18" s="16" t="n"/>
      <x:c r="C18" s="16" t="n"/>
      <x:c r="D18" s="16" t="n"/>
    </x:row>
    <x:row r="19" ht="30" customHeight="1">
      <x:c r="A19" s="15" t="n"/>
      <x:c r="B19" s="16" t="n"/>
      <x:c r="C19" s="16" t="n"/>
      <x:c r="D19" s="16" t="n"/>
    </x:row>
    <x:row r="20" ht="30" customHeight="1">
      <x:c r="A20" s="15" t="n"/>
      <x:c r="B20" s="16" t="n"/>
      <x:c r="C20" s="16" t="n"/>
      <x:c r="D20" s="16" t="n"/>
    </x:row>
    <x:row r="21" ht="30" customHeight="1">
      <x:c r="A21" s="15" t="n"/>
      <x:c r="B21" s="16" t="n"/>
      <x:c r="C21" s="16" t="n"/>
      <x:c r="D21" s="16" t="n"/>
    </x:row>
    <x:row r="22" ht="30" customHeight="1">
      <x:c r="A22" s="15" t="n"/>
      <x:c r="B22" s="16" t="n"/>
      <x:c r="C22" s="16" t="n"/>
      <x:c r="D22" s="16" t="n"/>
    </x:row>
    <x:row r="23" ht="30" customHeight="1">
      <x:c r="A23" s="15" t="n"/>
      <x:c r="B23" s="16" t="n"/>
      <x:c r="C23" s="16" t="n"/>
      <x:c r="D23" s="16" t="n"/>
    </x:row>
    <x:row r="24" ht="30" customHeight="1">
      <x:c r="A24" s="15" t="n"/>
      <x:c r="B24" s="16" t="n"/>
      <x:c r="C24" s="16" t="n"/>
      <x:c r="D24" s="16" t="n"/>
    </x:row>
    <x:row r="25" ht="30" customHeight="1">
      <x:c r="A25" s="15" t="n"/>
      <x:c r="B25" s="16" t="n"/>
      <x:c r="C25" s="16" t="n"/>
      <x:c r="D25" s="16" t="n"/>
    </x:row>
    <x:row r="26" ht="30" customHeight="1">
      <x:c r="A26" s="15" t="n"/>
      <x:c r="B26" s="16" t="n"/>
      <x:c r="C26" s="16" t="n"/>
      <x:c r="D26" s="16" t="n"/>
    </x:row>
    <x:row r="27" ht="30" customHeight="1">
      <x:c r="A27" s="15" t="n"/>
      <x:c r="B27" s="16" t="n"/>
      <x:c r="C27" s="16" t="n"/>
      <x:c r="D27" s="16" t="n"/>
    </x:row>
    <x:row r="28" ht="30" customHeight="1">
      <x:c r="A28" s="15" t="n"/>
      <x:c r="B28" s="16" t="n"/>
      <x:c r="C28" s="16" t="n"/>
      <x:c r="D28" s="16" t="n"/>
    </x:row>
    <x:row r="29" ht="30" customHeight="1">
      <x:c r="A29" s="15" t="n"/>
      <x:c r="B29" s="16" t="n"/>
      <x:c r="C29" s="16" t="n"/>
      <x:c r="D29" s="16" t="n"/>
    </x:row>
    <x:row r="30" ht="30" customHeight="1">
      <x:c r="A30" s="15" t="n"/>
      <x:c r="B30" s="16" t="n"/>
      <x:c r="C30" s="16" t="n"/>
      <x:c r="D30" s="16" t="n"/>
    </x:row>
    <x:row r="31" ht="30" customHeight="1">
      <x:c r="A31" s="15" t="n"/>
      <x:c r="B31" s="16" t="n"/>
      <x:c r="C31" s="16" t="n"/>
      <x:c r="D31" s="16" t="n"/>
    </x:row>
    <x:row r="32" ht="30" customHeight="1">
      <x:c r="A32" s="15" t="n"/>
      <x:c r="B32" s="16" t="n"/>
      <x:c r="C32" s="16" t="n"/>
      <x:c r="D32" s="16" t="n"/>
    </x:row>
    <x:row r="33" ht="30" customHeight="1">
      <x:c r="A33" s="15" t="n"/>
      <x:c r="B33" s="16" t="n"/>
      <x:c r="C33" s="16" t="n"/>
      <x:c r="D33" s="16" t="n"/>
    </x:row>
    <x:row r="34" ht="30" customHeight="1">
      <x:c r="A34" s="15" t="n"/>
      <x:c r="B34" s="16" t="n"/>
      <x:c r="C34" s="16" t="n"/>
      <x:c r="D34" s="16" t="n"/>
    </x:row>
    <x:row r="35" ht="30" customHeight="1">
      <x:c r="A35" s="15" t="n"/>
      <x:c r="B35" s="16" t="n"/>
      <x:c r="C35" s="16" t="n"/>
      <x:c r="D35" s="16" t="n"/>
    </x:row>
    <x:row r="36" ht="30" customHeight="1">
      <x:c r="A36" s="15" t="n"/>
      <x:c r="B36" s="16" t="n"/>
      <x:c r="C36" s="16" t="n"/>
      <x:c r="D36" s="16" t="n"/>
    </x:row>
    <x:row r="37" ht="30" customHeight="1">
      <x:c r="A37" s="15" t="n"/>
      <x:c r="B37" s="16" t="n"/>
      <x:c r="C37" s="16" t="n"/>
      <x:c r="D37" s="16" t="n"/>
    </x:row>
    <x:row r="38" ht="30" customHeight="1">
      <x:c r="A38" s="15" t="n"/>
      <x:c r="B38" s="16" t="n"/>
      <x:c r="C38" s="16" t="n"/>
      <x:c r="D38" s="16" t="n"/>
    </x:row>
    <x:row r="39" ht="30" customHeight="1">
      <x:c r="A39" s="15" t="n"/>
      <x:c r="B39" s="16" t="n"/>
      <x:c r="C39" s="16" t="n"/>
      <x:c r="D39" s="16" t="n"/>
    </x:row>
    <x:row r="40" ht="30" customHeight="1">
      <x:c r="A40" s="15" t="n"/>
      <x:c r="B40" s="16" t="n"/>
      <x:c r="C40" s="16" t="n"/>
      <x:c r="D40" s="16" t="n"/>
    </x:row>
    <x:row r="41" ht="30" customHeight="1">
      <x:c r="A41" s="15" t="n"/>
      <x:c r="B41" s="16" t="n"/>
      <x:c r="C41" s="16" t="n"/>
      <x:c r="D41" s="16" t="n"/>
    </x:row>
    <x:row r="42" ht="30" customHeight="1">
      <x:c r="A42" s="15" t="n"/>
      <x:c r="B42" s="16" t="n"/>
      <x:c r="C42" s="16" t="n"/>
      <x:c r="D42" s="16" t="n"/>
    </x:row>
    <x:row r="43" ht="30" customHeight="1">
      <x:c r="A43" s="15" t="n"/>
      <x:c r="B43" s="16" t="n"/>
      <x:c r="C43" s="16" t="n"/>
      <x:c r="D43" s="16" t="n"/>
    </x:row>
    <x:row r="44" ht="30" customHeight="1">
      <x:c r="A44" s="15" t="n"/>
      <x:c r="B44" s="16" t="n"/>
      <x:c r="C44" s="16" t="n"/>
      <x:c r="D44" s="16" t="n"/>
    </x:row>
    <x:row r="45" ht="30" customHeight="1">
      <x:c r="A45" s="15" t="n"/>
      <x:c r="B45" s="16" t="n"/>
      <x:c r="C45" s="16" t="n"/>
      <x:c r="D45" s="16" t="n"/>
    </x:row>
    <x:row r="46" ht="30" customHeight="1">
      <x:c r="A46" s="15" t="n"/>
      <x:c r="B46" s="16" t="n"/>
      <x:c r="C46" s="16" t="n"/>
      <x:c r="D46" s="16" t="n"/>
    </x:row>
    <x:row r="47" ht="30" customHeight="1">
      <x:c r="A47" s="15" t="n"/>
      <x:c r="B47" s="16" t="n"/>
      <x:c r="C47" s="16" t="n"/>
      <x:c r="D47" s="16" t="n"/>
    </x:row>
    <x:row r="48" ht="30" customHeight="1">
      <x:c r="A48" s="15" t="n"/>
      <x:c r="B48" s="16" t="n"/>
      <x:c r="C48" s="16" t="n"/>
      <x:c r="D48" s="16" t="n"/>
    </x:row>
    <x:row r="49" ht="30" customHeight="1">
      <x:c r="A49" s="15" t="n"/>
      <x:c r="B49" s="16" t="n"/>
      <x:c r="C49" s="16" t="n"/>
      <x:c r="D49" s="16" t="n"/>
    </x:row>
    <x:row r="50" ht="30" customHeight="1">
      <x:c r="A50" s="15" t="n"/>
      <x:c r="B50" s="16" t="n"/>
      <x:c r="C50" s="16" t="n"/>
      <x:c r="D50" s="16" t="n"/>
    </x:row>
    <x:row r="51" ht="30" customHeight="1">
      <x:c r="A51" s="15" t="n"/>
      <x:c r="B51" s="16" t="n"/>
      <x:c r="C51" s="16" t="n"/>
      <x:c r="D51" s="16" t="n"/>
    </x:row>
    <x:row r="52" ht="30" customHeight="1">
      <x:c r="A52" s="15" t="n"/>
      <x:c r="B52" s="16" t="n"/>
      <x:c r="C52" s="16" t="n"/>
      <x:c r="D52" s="16" t="n"/>
    </x:row>
    <x:row r="53" ht="30" customHeight="1">
      <x:c r="A53" s="15" t="n"/>
      <x:c r="B53" s="16" t="n"/>
      <x:c r="C53" s="16" t="n"/>
      <x:c r="D53" s="16" t="n"/>
    </x:row>
    <x:row r="54" ht="30" customHeight="1">
      <x:c r="A54" s="15" t="n"/>
      <x:c r="B54" s="16" t="n"/>
      <x:c r="C54" s="16" t="n"/>
      <x:c r="D54" s="16" t="n"/>
    </x:row>
    <x:row r="55" ht="30" customHeight="1">
      <x:c r="A55" s="15" t="n"/>
      <x:c r="B55" s="16" t="n"/>
      <x:c r="C55" s="16" t="n"/>
      <x:c r="D55" s="16" t="n"/>
    </x:row>
    <x:row r="56" ht="30" customHeight="1">
      <x:c r="A56" s="15" t="n"/>
      <x:c r="B56" s="16" t="n"/>
      <x:c r="C56" s="16" t="n"/>
      <x:c r="D56" s="16" t="n"/>
    </x:row>
    <x:row r="57" ht="30" customHeight="1">
      <x:c r="A57" s="15" t="n"/>
      <x:c r="B57" s="16" t="n"/>
      <x:c r="C57" s="16" t="n"/>
      <x:c r="D57" s="16" t="n"/>
    </x:row>
    <x:row r="58" ht="30" customHeight="1">
      <x:c r="A58" s="15" t="n"/>
      <x:c r="B58" s="16" t="n"/>
      <x:c r="C58" s="16" t="n"/>
      <x:c r="D58" s="16" t="n"/>
    </x:row>
    <x:row r="59" ht="30" customHeight="1">
      <x:c r="A59" s="15" t="n"/>
      <x:c r="B59" s="16" t="n"/>
      <x:c r="C59" s="16" t="n"/>
      <x:c r="D59" s="16" t="n"/>
    </x:row>
    <x:row r="60" ht="30" customHeight="1">
      <x:c r="A60" s="15" t="n"/>
      <x:c r="B60" s="16" t="n"/>
      <x:c r="C60" s="16" t="n"/>
      <x:c r="D60" s="16" t="n"/>
    </x:row>
    <x:row r="61" ht="30" customHeight="1">
      <x:c r="A61" s="15" t="n"/>
      <x:c r="B61" s="16" t="n"/>
      <x:c r="C61" s="16" t="n"/>
      <x:c r="D61" s="16" t="n"/>
    </x:row>
    <x:row r="62" ht="30" customHeight="1">
      <x:c r="A62" s="15" t="n"/>
      <x:c r="B62" s="16" t="n"/>
      <x:c r="C62" s="16" t="n"/>
      <x:c r="D62" s="16" t="n"/>
    </x:row>
    <x:row r="63" ht="30" customHeight="1">
      <x:c r="A63" s="15" t="n"/>
      <x:c r="B63" s="16" t="n"/>
      <x:c r="C63" s="16" t="n"/>
      <x:c r="D63" s="16" t="n"/>
    </x:row>
    <x:row r="64" ht="30" customHeight="1">
      <x:c r="A64" s="15" t="n"/>
      <x:c r="B64" s="16" t="n"/>
      <x:c r="C64" s="16" t="n"/>
      <x:c r="D64" s="16" t="n"/>
    </x:row>
    <x:row r="65" ht="30" customHeight="1">
      <x:c r="A65" s="15" t="n"/>
      <x:c r="B65" s="16" t="n"/>
      <x:c r="C65" s="16" t="n"/>
      <x:c r="D65" s="16" t="n"/>
    </x:row>
    <x:row r="66" ht="30" customHeight="1">
      <x:c r="A66" s="15" t="n"/>
      <x:c r="B66" s="16" t="n"/>
      <x:c r="C66" s="16" t="n"/>
      <x:c r="D66" s="16" t="n"/>
    </x:row>
    <x:row r="67" ht="30" customHeight="1">
      <x:c r="A67" s="15" t="n"/>
      <x:c r="B67" s="16" t="n"/>
      <x:c r="C67" s="16" t="n"/>
      <x:c r="D67" s="16" t="n"/>
    </x:row>
    <x:row r="68" ht="30" customHeight="1">
      <x:c r="A68" s="15" t="n"/>
      <x:c r="B68" s="16" t="n"/>
      <x:c r="C68" s="16" t="n"/>
      <x:c r="D68" s="16" t="n"/>
    </x:row>
    <x:row r="69" ht="30" customHeight="1">
      <x:c r="A69" s="15" t="n"/>
      <x:c r="B69" s="16" t="n"/>
      <x:c r="C69" s="16" t="n"/>
      <x:c r="D69" s="16" t="n"/>
    </x:row>
    <x:row r="70" ht="30" customHeight="1">
      <x:c r="A70" s="15" t="n"/>
      <x:c r="B70" s="16" t="n"/>
      <x:c r="C70" s="16" t="n"/>
      <x:c r="D70" s="16" t="n"/>
    </x:row>
    <x:row r="71" ht="30" customHeight="1">
      <x:c r="A71" s="15" t="n"/>
      <x:c r="B71" s="16" t="n"/>
      <x:c r="C71" s="16" t="n"/>
      <x:c r="D71" s="16" t="n"/>
    </x:row>
    <x:row r="72" ht="30" customHeight="1">
      <x:c r="A72" s="15" t="n"/>
      <x:c r="B72" s="16" t="n"/>
      <x:c r="C72" s="16" t="n"/>
      <x:c r="D72" s="16" t="n"/>
    </x:row>
    <x:row r="73" ht="30" customHeight="1">
      <x:c r="A73" s="15" t="n"/>
      <x:c r="B73" s="16" t="n"/>
      <x:c r="C73" s="16" t="n"/>
      <x:c r="D73" s="16" t="n"/>
    </x:row>
    <x:row r="74" ht="30" customHeight="1">
      <x:c r="A74" s="15" t="n"/>
      <x:c r="B74" s="16" t="n"/>
      <x:c r="C74" s="16" t="n"/>
      <x:c r="D74" s="16" t="n"/>
    </x:row>
    <x:row r="75" ht="30" customHeight="1">
      <x:c r="A75" s="15" t="n"/>
      <x:c r="B75" s="16" t="n"/>
      <x:c r="C75" s="16" t="n"/>
      <x:c r="D75" s="16" t="n"/>
    </x:row>
    <x:row r="76" ht="30" customHeight="1">
      <x:c r="A76" s="15" t="n"/>
      <x:c r="B76" s="16" t="n"/>
      <x:c r="C76" s="16" t="n"/>
      <x:c r="D76" s="16" t="n"/>
    </x:row>
    <x:row r="77" ht="30" customHeight="1">
      <x:c r="A77" s="15" t="n"/>
      <x:c r="B77" s="16" t="n"/>
      <x:c r="C77" s="16" t="n"/>
      <x:c r="D77" s="16" t="n"/>
    </x:row>
    <x:row r="78" ht="30" customHeight="1">
      <x:c r="A78" s="15" t="n"/>
      <x:c r="B78" s="16" t="n"/>
      <x:c r="C78" s="16" t="n"/>
      <x:c r="D78" s="16" t="n"/>
    </x:row>
    <x:row r="79" ht="30" customHeight="1">
      <x:c r="A79" s="15" t="n"/>
      <x:c r="B79" s="16" t="n"/>
      <x:c r="C79" s="16" t="n"/>
      <x:c r="D79" s="16" t="n"/>
    </x:row>
    <x:row r="80" ht="30" customHeight="1">
      <x:c r="A80" s="15" t="n"/>
      <x:c r="B80" s="16" t="n"/>
      <x:c r="C80" s="16" t="n"/>
      <x:c r="D80" s="16" t="n"/>
    </x:row>
    <x:row r="81" ht="30" customHeight="1">
      <x:c r="A81" s="15" t="n"/>
      <x:c r="B81" s="16" t="n"/>
      <x:c r="C81" s="16" t="n"/>
      <x:c r="D81" s="16" t="n"/>
    </x:row>
    <x:row r="82" ht="30" customHeight="1">
      <x:c r="A82" s="15" t="n"/>
      <x:c r="B82" s="16" t="n"/>
      <x:c r="C82" s="16" t="n"/>
      <x:c r="D82" s="16" t="n"/>
    </x:row>
    <x:row r="83" ht="30" customHeight="1">
      <x:c r="A83" s="15" t="n"/>
      <x:c r="B83" s="16" t="n"/>
      <x:c r="C83" s="16" t="n"/>
      <x:c r="D83" s="16" t="n"/>
    </x:row>
    <x:row r="84" ht="30" customHeight="1">
      <x:c r="A84" s="15" t="n"/>
      <x:c r="B84" s="16" t="n"/>
      <x:c r="C84" s="16" t="n"/>
      <x:c r="D84" s="16" t="n"/>
    </x:row>
    <x:row r="85" ht="30" customHeight="1">
      <x:c r="A85" s="15" t="n"/>
      <x:c r="B85" s="16" t="n"/>
      <x:c r="C85" s="16" t="n"/>
      <x:c r="D85" s="16" t="n"/>
    </x:row>
    <x:row r="86" ht="30" customHeight="1">
      <x:c r="A86" s="15" t="n"/>
      <x:c r="B86" s="16" t="n"/>
      <x:c r="C86" s="16" t="n"/>
      <x:c r="D86" s="16" t="n"/>
    </x:row>
    <x:row r="87" ht="30" customHeight="1">
      <x:c r="A87" s="15" t="n"/>
      <x:c r="B87" s="16" t="n"/>
      <x:c r="C87" s="16" t="n"/>
      <x:c r="D87" s="16" t="n"/>
    </x:row>
    <x:row r="88" ht="30" customHeight="1">
      <x:c r="A88" s="15" t="n"/>
      <x:c r="B88" s="16" t="n"/>
      <x:c r="C88" s="16" t="n"/>
      <x:c r="D88" s="16" t="n"/>
    </x:row>
    <x:row r="89" ht="30" customHeight="1">
      <x:c r="A89" s="15" t="n"/>
      <x:c r="B89" s="16" t="n"/>
      <x:c r="C89" s="16" t="n"/>
      <x:c r="D89" s="16" t="n"/>
    </x:row>
    <x:row r="90" ht="30" customHeight="1">
      <x:c r="A90" s="15" t="n"/>
      <x:c r="B90" s="16" t="n"/>
      <x:c r="C90" s="16" t="n"/>
      <x:c r="D90" s="16" t="n"/>
    </x:row>
    <x:row r="91" ht="30" customHeight="1">
      <x:c r="A91" s="15" t="n"/>
      <x:c r="B91" s="16" t="n"/>
      <x:c r="C91" s="16" t="n"/>
      <x:c r="D91" s="16" t="n"/>
    </x:row>
    <x:row r="92" ht="30" customHeight="1">
      <x:c r="A92" s="15" t="n"/>
      <x:c r="B92" s="16" t="n"/>
      <x:c r="C92" s="16" t="n"/>
      <x:c r="D92" s="16" t="n"/>
    </x:row>
    <x:row r="93" ht="30" customHeight="1">
      <x:c r="A93" s="15" t="n"/>
      <x:c r="B93" s="16" t="n"/>
      <x:c r="C93" s="16" t="n"/>
      <x:c r="D93" s="16" t="n"/>
    </x:row>
    <x:row r="94" ht="30" customHeight="1">
      <x:c r="A94" s="15" t="n"/>
      <x:c r="B94" s="16" t="n"/>
      <x:c r="C94" s="16" t="n"/>
      <x:c r="D94" s="16" t="n"/>
    </x:row>
    <x:row r="95" ht="30" customHeight="1">
      <x:c r="A95" s="15" t="n"/>
      <x:c r="B95" s="16" t="n"/>
      <x:c r="C95" s="16" t="n"/>
      <x:c r="D95" s="16" t="n"/>
    </x:row>
    <x:row r="96" ht="30" customHeight="1">
      <x:c r="A96" s="15" t="n"/>
      <x:c r="B96" s="16" t="n"/>
      <x:c r="C96" s="16" t="n"/>
      <x:c r="D96" s="16" t="n"/>
    </x:row>
    <x:row r="97" ht="30" customHeight="1">
      <x:c r="A97" s="15" t="n"/>
      <x:c r="B97" s="16" t="n"/>
      <x:c r="C97" s="16" t="n"/>
      <x:c r="D97" s="16" t="n"/>
    </x:row>
    <x:row r="98" ht="30" customHeight="1">
      <x:c r="A98" s="15" t="n"/>
      <x:c r="B98" s="16" t="n"/>
      <x:c r="C98" s="16" t="n"/>
      <x:c r="D98" s="16" t="n"/>
    </x:row>
    <x:row r="99" ht="30" customHeight="1">
      <x:c r="A99" s="15" t="n"/>
      <x:c r="B99" s="16" t="n"/>
      <x:c r="C99" s="16" t="n"/>
      <x:c r="D99" s="16" t="n"/>
    </x:row>
    <x:row r="100" ht="30" customHeight="1">
      <x:c r="A100" s="15" t="n"/>
      <x:c r="B100" s="16" t="n"/>
      <x:c r="C100" s="16" t="n"/>
      <x:c r="D100" s="16" t="n"/>
    </x:row>
    <x:row r="101" ht="30" customHeight="1">
      <x:c r="A101" s="15" t="n"/>
      <x:c r="B101" s="16" t="n"/>
      <x:c r="C101" s="16" t="n"/>
      <x:c r="D101" s="16" t="n"/>
    </x:row>
    <x:row r="102" ht="30" customHeight="1">
      <x:c r="A102" s="15" t="n"/>
      <x:c r="B102" s="16" t="n"/>
      <x:c r="C102" s="16" t="n"/>
      <x:c r="D102" s="16" t="n"/>
    </x:row>
    <x:row r="103" ht="30" customHeight="1">
      <x:c r="A103" s="15" t="n"/>
      <x:c r="B103" s="16" t="n"/>
      <x:c r="C103" s="16" t="n"/>
      <x:c r="D103" s="16" t="n"/>
    </x:row>
    <x:row r="104" ht="30" customHeight="1">
      <x:c r="A104" s="15" t="n"/>
      <x:c r="B104" s="16" t="n"/>
      <x:c r="C104" s="16" t="n"/>
      <x:c r="D104" s="16" t="n"/>
    </x:row>
    <x:row r="105" ht="30" customHeight="1">
      <x:c r="A105" s="15" t="n"/>
      <x:c r="B105" s="16" t="n"/>
      <x:c r="C105" s="16" t="n"/>
      <x:c r="D105" s="16" t="n"/>
    </x:row>
    <x:row r="106" ht="30" customHeight="1">
      <x:c r="A106" s="15" t="n"/>
      <x:c r="B106" s="16" t="n"/>
      <x:c r="C106" s="16" t="n"/>
      <x:c r="D106" s="16" t="n"/>
    </x:row>
    <x:row r="107" ht="30" customHeight="1">
      <x:c r="A107" s="15" t="n"/>
      <x:c r="B107" s="16" t="n"/>
      <x:c r="C107" s="16" t="n"/>
      <x:c r="D107" s="16" t="n"/>
    </x:row>
    <x:row r="108" ht="30" customHeight="1">
      <x:c r="A108" s="15" t="n"/>
      <x:c r="B108" s="16" t="n"/>
      <x:c r="C108" s="16" t="n"/>
      <x:c r="D108" s="16" t="n"/>
    </x:row>
    <x:row r="109" ht="30" customHeight="1">
      <x:c r="A109" s="15" t="n"/>
      <x:c r="B109" s="16" t="n"/>
      <x:c r="C109" s="16" t="n"/>
      <x:c r="D109" s="16" t="n"/>
    </x:row>
    <x:row r="110" ht="30" customHeight="1">
      <x:c r="A110" s="15" t="n"/>
      <x:c r="B110" s="16" t="n"/>
      <x:c r="C110" s="16" t="n"/>
      <x:c r="D110" s="16" t="n"/>
    </x:row>
    <x:row r="111" ht="30" customHeight="1">
      <x:c r="A111" s="15" t="n"/>
      <x:c r="B111" s="16" t="n"/>
      <x:c r="C111" s="16" t="n"/>
      <x:c r="D111" s="16" t="n"/>
    </x:row>
    <x:row r="112" ht="30" customHeight="1">
      <x:c r="A112" s="15" t="n"/>
      <x:c r="B112" s="16" t="n"/>
      <x:c r="C112" s="16" t="n"/>
      <x:c r="D112" s="16" t="n"/>
    </x:row>
    <x:row r="113" ht="30" customHeight="1">
      <x:c r="A113" s="15" t="n"/>
      <x:c r="B113" s="16" t="n"/>
      <x:c r="C113" s="16" t="n"/>
      <x:c r="D113" s="16" t="n"/>
    </x:row>
    <x:row r="114" ht="30" customHeight="1">
      <x:c r="A114" s="15" t="n"/>
      <x:c r="B114" s="16" t="n"/>
      <x:c r="C114" s="16" t="n"/>
      <x:c r="D114" s="16" t="n"/>
    </x:row>
    <x:row r="115" ht="30" customHeight="1">
      <x:c r="A115" s="15" t="n"/>
      <x:c r="B115" s="16" t="n"/>
      <x:c r="C115" s="16" t="n"/>
      <x:c r="D115" s="16" t="n"/>
    </x:row>
    <x:row r="116" ht="30" customHeight="1">
      <x:c r="A116" s="15" t="n"/>
      <x:c r="B116" s="16" t="n"/>
      <x:c r="C116" s="16" t="n"/>
      <x:c r="D116" s="16" t="n"/>
    </x:row>
    <x:row r="117" ht="30" customHeight="1">
      <x:c r="A117" s="15" t="n"/>
      <x:c r="B117" s="16" t="n"/>
      <x:c r="C117" s="16" t="n"/>
      <x:c r="D117" s="16" t="n"/>
    </x:row>
    <x:row r="118" ht="30" customHeight="1">
      <x:c r="A118" s="15" t="n"/>
      <x:c r="B118" s="16" t="n"/>
      <x:c r="C118" s="16" t="n"/>
      <x:c r="D118" s="16" t="n"/>
    </x:row>
    <x:row r="119" ht="30" customHeight="1">
      <x:c r="A119" s="15" t="n"/>
      <x:c r="B119" s="16" t="n"/>
      <x:c r="C119" s="16" t="n"/>
      <x:c r="D119" s="16" t="n"/>
    </x:row>
    <x:row r="120" ht="30" customHeight="1">
      <x:c r="A120" s="15" t="n"/>
      <x:c r="B120" s="16" t="n"/>
      <x:c r="C120" s="16" t="n"/>
      <x:c r="D120" s="16" t="n"/>
    </x:row>
    <x:row r="121" ht="30" customHeight="1">
      <x:c r="A121" s="15" t="n"/>
      <x:c r="B121" s="16" t="n"/>
      <x:c r="C121" s="16" t="n"/>
      <x:c r="D121" s="16" t="n"/>
    </x:row>
    <x:row r="122" ht="30" customHeight="1">
      <x:c r="A122" s="15" t="n"/>
      <x:c r="B122" s="16" t="n"/>
      <x:c r="C122" s="16" t="n"/>
      <x:c r="D122" s="16" t="n"/>
    </x:row>
    <x:row r="123" ht="30" customHeight="1">
      <x:c r="A123" s="15" t="n"/>
      <x:c r="B123" s="16" t="n"/>
      <x:c r="C123" s="16" t="n"/>
      <x:c r="D123" s="16" t="n"/>
    </x:row>
    <x:row r="124" ht="30" customHeight="1">
      <x:c r="A124" s="15" t="n"/>
      <x:c r="B124" s="16" t="n"/>
      <x:c r="C124" s="16" t="n"/>
      <x:c r="D124" s="16" t="n"/>
    </x:row>
    <x:row r="125" ht="30" customHeight="1">
      <x:c r="A125" s="15" t="n"/>
      <x:c r="B125" s="16" t="n"/>
      <x:c r="C125" s="16" t="n"/>
      <x:c r="D125" s="16" t="n"/>
    </x:row>
    <x:row r="126" ht="30" customHeight="1">
      <x:c r="A126" s="15" t="n"/>
      <x:c r="B126" s="16" t="n"/>
      <x:c r="C126" s="16" t="n"/>
      <x:c r="D126" s="16" t="n"/>
    </x:row>
    <x:row r="127" ht="30" customHeight="1">
      <x:c r="A127" s="15" t="n"/>
      <x:c r="B127" s="16" t="n"/>
      <x:c r="C127" s="16" t="n"/>
      <x:c r="D127" s="16" t="n"/>
    </x:row>
    <x:row r="128" ht="30" customHeight="1">
      <x:c r="A128" s="15" t="n"/>
      <x:c r="B128" s="16" t="n"/>
      <x:c r="C128" s="16" t="n"/>
      <x:c r="D128" s="16" t="n"/>
    </x:row>
    <x:row r="129" ht="30" customHeight="1">
      <x:c r="A129" s="15" t="n"/>
      <x:c r="B129" s="16" t="n"/>
      <x:c r="C129" s="16" t="n"/>
      <x:c r="D129" s="16" t="n"/>
    </x:row>
    <x:row r="130" ht="30" customHeight="1">
      <x:c r="A130" s="15" t="n"/>
      <x:c r="B130" s="16" t="n"/>
      <x:c r="C130" s="16" t="n"/>
      <x:c r="D130" s="16" t="n"/>
    </x:row>
    <x:row r="131" ht="30" customHeight="1">
      <x:c r="A131" s="15" t="n"/>
      <x:c r="B131" s="16" t="n"/>
      <x:c r="C131" s="16" t="n"/>
      <x:c r="D131" s="16" t="n"/>
    </x:row>
    <x:row r="132" ht="30" customHeight="1">
      <x:c r="A132" s="15" t="n"/>
      <x:c r="B132" s="16" t="n"/>
      <x:c r="C132" s="16" t="n"/>
      <x:c r="D132" s="16" t="n"/>
    </x:row>
    <x:row r="133" ht="30" customHeight="1">
      <x:c r="A133" s="15" t="n"/>
      <x:c r="B133" s="16" t="n"/>
      <x:c r="C133" s="16" t="n"/>
      <x:c r="D133" s="16" t="n"/>
    </x:row>
    <x:row r="134" ht="30" customHeight="1">
      <x:c r="A134" s="15" t="n"/>
      <x:c r="B134" s="16" t="n"/>
      <x:c r="C134" s="16" t="n"/>
      <x:c r="D134" s="16" t="n"/>
    </x:row>
    <x:row r="135" ht="30" customHeight="1">
      <x:c r="A135" s="15" t="n"/>
      <x:c r="B135" s="16" t="n"/>
      <x:c r="C135" s="16" t="n"/>
      <x:c r="D135" s="16" t="n"/>
    </x:row>
    <x:row r="136" ht="30" customHeight="1">
      <x:c r="A136" s="15" t="n"/>
      <x:c r="B136" s="16" t="n"/>
      <x:c r="C136" s="16" t="n"/>
      <x:c r="D136" s="16" t="n"/>
    </x:row>
    <x:row r="137" ht="30" customHeight="1">
      <x:c r="A137" s="15" t="n"/>
      <x:c r="B137" s="16" t="n"/>
      <x:c r="C137" s="16" t="n"/>
      <x:c r="D137" s="16" t="n"/>
    </x:row>
    <x:row r="138" ht="30" customHeight="1">
      <x:c r="A138" s="15" t="n"/>
      <x:c r="B138" s="16" t="n"/>
      <x:c r="C138" s="16" t="n"/>
      <x:c r="D138" s="16" t="n"/>
    </x:row>
    <x:row r="139" ht="30" customHeight="1">
      <x:c r="A139" s="15" t="n"/>
      <x:c r="B139" s="16" t="n"/>
      <x:c r="C139" s="16" t="n"/>
      <x:c r="D139" s="16" t="n"/>
    </x:row>
    <x:row r="140" ht="30" customHeight="1">
      <x:c r="A140" s="15" t="n"/>
      <x:c r="B140" s="16" t="n"/>
      <x:c r="C140" s="16" t="n"/>
      <x:c r="D140" s="16" t="n"/>
    </x:row>
    <x:row r="141" ht="30" customHeight="1">
      <x:c r="A141" s="15" t="n"/>
      <x:c r="B141" s="16" t="n"/>
      <x:c r="C141" s="16" t="n"/>
      <x:c r="D141" s="16" t="n"/>
    </x:row>
    <x:row r="142" ht="30" customHeight="1">
      <x:c r="A142" s="15" t="n"/>
      <x:c r="B142" s="16" t="n"/>
      <x:c r="C142" s="16" t="n"/>
      <x:c r="D142" s="16" t="n"/>
    </x:row>
    <x:row r="143" ht="30" customHeight="1">
      <x:c r="A143" s="15" t="n"/>
      <x:c r="B143" s="16" t="n"/>
      <x:c r="C143" s="16" t="n"/>
      <x:c r="D143" s="16" t="n"/>
    </x:row>
    <x:row r="144" ht="30" customHeight="1">
      <x:c r="A144" s="15" t="n"/>
      <x:c r="B144" s="16" t="n"/>
      <x:c r="C144" s="16" t="n"/>
      <x:c r="D144" s="16" t="n"/>
    </x:row>
    <x:row r="145" ht="30" customHeight="1">
      <x:c r="A145" s="15" t="n"/>
      <x:c r="B145" s="16" t="n"/>
      <x:c r="C145" s="16" t="n"/>
      <x:c r="D145" s="16" t="n"/>
    </x:row>
    <x:row r="146" ht="30" customHeight="1">
      <x:c r="A146" s="15" t="n"/>
      <x:c r="B146" s="16" t="n"/>
      <x:c r="C146" s="16" t="n"/>
      <x:c r="D146" s="16" t="n"/>
    </x:row>
    <x:row r="147" ht="30" customHeight="1">
      <x:c r="A147" s="15" t="n"/>
      <x:c r="B147" s="16" t="n"/>
      <x:c r="C147" s="16" t="n"/>
      <x:c r="D147" s="16" t="n"/>
    </x:row>
    <x:row r="148" ht="30" customHeight="1">
      <x:c r="A148" s="15" t="n"/>
      <x:c r="B148" s="16" t="n"/>
      <x:c r="C148" s="16" t="n"/>
      <x:c r="D148" s="16" t="n"/>
    </x:row>
    <x:row r="149" ht="30" customHeight="1">
      <x:c r="A149" s="15" t="n"/>
      <x:c r="B149" s="16" t="n"/>
      <x:c r="C149" s="16" t="n"/>
      <x:c r="D149" s="16" t="n"/>
    </x:row>
    <x:row r="150" ht="30" customHeight="1">
      <x:c r="A150" s="15" t="n"/>
      <x:c r="B150" s="16" t="n"/>
      <x:c r="C150" s="16" t="n"/>
      <x:c r="D150" s="16" t="n"/>
    </x:row>
    <x:row r="151" ht="30" customHeight="1">
      <x:c r="A151" s="15" t="n"/>
      <x:c r="B151" s="16" t="n"/>
      <x:c r="C151" s="16" t="n"/>
      <x:c r="D151" s="16" t="n"/>
    </x:row>
    <x:row r="152" ht="30" customHeight="1">
      <x:c r="A152" s="15" t="n"/>
      <x:c r="B152" s="16" t="n"/>
      <x:c r="C152" s="16" t="n"/>
      <x:c r="D152" s="16" t="n"/>
    </x:row>
    <x:row r="153" ht="30" customHeight="1">
      <x:c r="A153" s="15" t="n"/>
      <x:c r="B153" s="16" t="n"/>
      <x:c r="C153" s="16" t="n"/>
      <x:c r="D153" s="16" t="n"/>
    </x:row>
    <x:row r="154" ht="30" customHeight="1">
      <x:c r="A154" s="15" t="n"/>
      <x:c r="B154" s="16" t="n"/>
      <x:c r="C154" s="16" t="n"/>
      <x:c r="D154" s="16" t="n"/>
    </x:row>
    <x:row r="155" ht="30" customHeight="1">
      <x:c r="A155" s="15" t="n"/>
      <x:c r="B155" s="16" t="n"/>
      <x:c r="C155" s="16" t="n"/>
      <x:c r="D155" s="16" t="n"/>
    </x:row>
    <x:row r="156" ht="30" customHeight="1">
      <x:c r="A156" s="15" t="n"/>
      <x:c r="B156" s="16" t="n"/>
      <x:c r="C156" s="16" t="n"/>
      <x:c r="D156" s="16" t="n"/>
    </x:row>
    <x:row r="157" ht="30" customHeight="1">
      <x:c r="A157" s="15" t="n"/>
      <x:c r="B157" s="16" t="n"/>
      <x:c r="C157" s="16" t="n"/>
      <x:c r="D157" s="16" t="n"/>
    </x:row>
    <x:row r="158" ht="30" customHeight="1">
      <x:c r="A158" s="15" t="n"/>
      <x:c r="B158" s="16" t="n"/>
      <x:c r="C158" s="16" t="n"/>
      <x:c r="D158" s="16" t="n"/>
    </x:row>
    <x:row r="159" ht="30" customHeight="1">
      <x:c r="A159" s="15" t="n"/>
      <x:c r="B159" s="16" t="n"/>
      <x:c r="C159" s="16" t="n"/>
      <x:c r="D159" s="16" t="n"/>
    </x:row>
    <x:row r="160" ht="30" customHeight="1">
      <x:c r="A160" s="15" t="n"/>
      <x:c r="B160" s="16" t="n"/>
      <x:c r="C160" s="16" t="n"/>
      <x:c r="D160" s="16" t="n"/>
    </x:row>
    <x:row r="161" ht="30" customHeight="1">
      <x:c r="A161" s="15" t="n"/>
      <x:c r="B161" s="16" t="n"/>
      <x:c r="C161" s="16" t="n"/>
      <x:c r="D161" s="16" t="n"/>
    </x:row>
    <x:row r="162" ht="30" customHeight="1">
      <x:c r="A162" s="15" t="n"/>
      <x:c r="B162" s="16" t="n"/>
      <x:c r="C162" s="16" t="n"/>
      <x:c r="D162" s="16" t="n"/>
    </x:row>
    <x:row r="163" ht="30" customHeight="1">
      <x:c r="A163" s="15" t="n"/>
      <x:c r="B163" s="16" t="n"/>
      <x:c r="C163" s="16" t="n"/>
      <x:c r="D163" s="16" t="n"/>
    </x:row>
    <x:row r="164" ht="30" customHeight="1">
      <x:c r="A164" s="15" t="n"/>
      <x:c r="B164" s="16" t="n"/>
      <x:c r="C164" s="16" t="n"/>
      <x:c r="D164" s="16" t="n"/>
    </x:row>
    <x:row r="165" ht="30" customHeight="1">
      <x:c r="A165" s="15" t="n"/>
      <x:c r="B165" s="16" t="n"/>
      <x:c r="C165" s="16" t="n"/>
      <x:c r="D165" s="16" t="n"/>
    </x:row>
    <x:row r="166" ht="30" customHeight="1">
      <x:c r="A166" s="15" t="n"/>
      <x:c r="B166" s="16" t="n"/>
      <x:c r="C166" s="16" t="n"/>
      <x:c r="D166" s="16" t="n"/>
    </x:row>
    <x:row r="167" ht="30" customHeight="1">
      <x:c r="A167" s="15" t="n"/>
      <x:c r="B167" s="16" t="n"/>
      <x:c r="C167" s="16" t="n"/>
      <x:c r="D167" s="16" t="n"/>
    </x:row>
    <x:row r="168" ht="30" customHeight="1">
      <x:c r="A168" s="15" t="n"/>
      <x:c r="B168" s="16" t="n"/>
      <x:c r="C168" s="16" t="n"/>
      <x:c r="D168" s="16" t="n"/>
    </x:row>
    <x:row r="169" ht="30" customHeight="1">
      <x:c r="A169" s="15" t="n"/>
      <x:c r="B169" s="16" t="n"/>
      <x:c r="C169" s="16" t="n"/>
      <x:c r="D169" s="16" t="n"/>
    </x:row>
    <x:row r="170" ht="30" customHeight="1">
      <x:c r="A170" s="15" t="n"/>
      <x:c r="B170" s="16" t="n"/>
      <x:c r="C170" s="16" t="n"/>
      <x:c r="D170" s="16" t="n"/>
    </x:row>
    <x:row r="171" ht="30" customHeight="1">
      <x:c r="A171" s="15" t="n"/>
      <x:c r="B171" s="16" t="n"/>
      <x:c r="C171" s="16" t="n"/>
      <x:c r="D171" s="16" t="n"/>
    </x:row>
    <x:row r="172" ht="30" customHeight="1">
      <x:c r="A172" s="15" t="n"/>
      <x:c r="B172" s="16" t="n"/>
      <x:c r="C172" s="16" t="n"/>
      <x:c r="D172" s="16" t="n"/>
    </x:row>
    <x:row r="173" ht="30" customHeight="1">
      <x:c r="A173" s="15" t="n"/>
      <x:c r="B173" s="16" t="n"/>
      <x:c r="C173" s="16" t="n"/>
      <x:c r="D173" s="16" t="n"/>
    </x:row>
    <x:row r="174" ht="30" customHeight="1">
      <x:c r="A174" s="15" t="n"/>
      <x:c r="B174" s="16" t="n"/>
      <x:c r="C174" s="16" t="n"/>
      <x:c r="D174" s="16" t="n"/>
    </x:row>
    <x:row r="175" ht="30" customHeight="1">
      <x:c r="A175" s="15" t="n"/>
      <x:c r="B175" s="16" t="n"/>
      <x:c r="C175" s="16" t="n"/>
      <x:c r="D175" s="16" t="n"/>
    </x:row>
    <x:row r="176" ht="30" customHeight="1">
      <x:c r="A176" s="15" t="n"/>
      <x:c r="B176" s="16" t="n"/>
      <x:c r="C176" s="16" t="n"/>
      <x:c r="D176" s="16" t="n"/>
    </x:row>
    <x:row r="177" ht="30" customHeight="1">
      <x:c r="A177" s="15" t="n"/>
      <x:c r="B177" s="16" t="n"/>
      <x:c r="C177" s="16" t="n"/>
      <x:c r="D177" s="16" t="n"/>
    </x:row>
    <x:row r="178" ht="30" customHeight="1">
      <x:c r="A178" s="15" t="n"/>
      <x:c r="B178" s="16" t="n"/>
      <x:c r="C178" s="16" t="n"/>
      <x:c r="D178" s="16" t="n"/>
    </x:row>
    <x:row r="179" ht="30" customHeight="1">
      <x:c r="A179" s="15" t="n"/>
      <x:c r="B179" s="16" t="n"/>
      <x:c r="C179" s="16" t="n"/>
      <x:c r="D179" s="16" t="n"/>
    </x:row>
    <x:row r="180" ht="30" customHeight="1">
      <x:c r="A180" s="15" t="n"/>
      <x:c r="B180" s="16" t="n"/>
      <x:c r="C180" s="16" t="n"/>
      <x:c r="D180" s="16" t="n"/>
    </x:row>
    <x:row r="181" ht="30" customHeight="1">
      <x:c r="A181" s="15" t="n"/>
      <x:c r="B181" s="16" t="n"/>
      <x:c r="C181" s="16" t="n"/>
      <x:c r="D181" s="16" t="n"/>
    </x:row>
    <x:row r="182" ht="30" customHeight="1">
      <x:c r="A182" s="15" t="n"/>
      <x:c r="B182" s="16" t="n"/>
      <x:c r="C182" s="16" t="n"/>
      <x:c r="D182" s="16" t="n"/>
    </x:row>
    <x:row r="183" ht="30" customHeight="1">
      <x:c r="A183" s="15" t="n"/>
      <x:c r="B183" s="16" t="n"/>
      <x:c r="C183" s="16" t="n"/>
      <x:c r="D183" s="16" t="n"/>
    </x:row>
    <x:row r="184" ht="30" customHeight="1">
      <x:c r="A184" s="15" t="n"/>
      <x:c r="B184" s="16" t="n"/>
      <x:c r="C184" s="16" t="n"/>
      <x:c r="D184" s="16" t="n"/>
    </x:row>
    <x:row r="185" ht="30" customHeight="1">
      <x:c r="A185" s="15" t="n"/>
      <x:c r="B185" s="16" t="n"/>
      <x:c r="C185" s="16" t="n"/>
      <x:c r="D185" s="16" t="n"/>
    </x:row>
    <x:row r="186" ht="30" customHeight="1">
      <x:c r="A186" s="15" t="n"/>
      <x:c r="B186" s="16" t="n"/>
      <x:c r="C186" s="16" t="n"/>
      <x:c r="D186" s="16" t="n"/>
    </x:row>
    <x:row r="187" ht="30" customHeight="1">
      <x:c r="A187" s="15" t="n"/>
      <x:c r="B187" s="16" t="n"/>
      <x:c r="C187" s="16" t="n"/>
      <x:c r="D187" s="16" t="n"/>
    </x:row>
    <x:row r="188" ht="30" customHeight="1">
      <x:c r="A188" s="15" t="n"/>
      <x:c r="B188" s="16" t="n"/>
      <x:c r="C188" s="16" t="n"/>
      <x:c r="D188" s="16" t="n"/>
    </x:row>
    <x:row r="189" ht="30" customHeight="1">
      <x:c r="A189" s="15" t="n"/>
      <x:c r="B189" s="16" t="n"/>
      <x:c r="C189" s="16" t="n"/>
      <x:c r="D189" s="16" t="n"/>
    </x:row>
    <x:row r="190" ht="30" customHeight="1">
      <x:c r="A190" s="15" t="n"/>
      <x:c r="B190" s="16" t="n"/>
      <x:c r="C190" s="16" t="n"/>
      <x:c r="D190" s="16" t="n"/>
    </x:row>
    <x:row r="191" ht="30" customHeight="1">
      <x:c r="A191" s="15" t="n"/>
      <x:c r="B191" s="16" t="n"/>
      <x:c r="C191" s="16" t="n"/>
      <x:c r="D191" s="16" t="n"/>
    </x:row>
    <x:row r="192" ht="30" customHeight="1">
      <x:c r="A192" s="15" t="n"/>
      <x:c r="B192" s="16" t="n"/>
      <x:c r="C192" s="16" t="n"/>
      <x:c r="D192" s="16" t="n"/>
    </x:row>
    <x:row r="193" ht="30" customHeight="1">
      <x:c r="A193" s="15" t="n"/>
      <x:c r="B193" s="16" t="n"/>
      <x:c r="C193" s="16" t="n"/>
      <x:c r="D193" s="16" t="n"/>
    </x:row>
    <x:row r="194" ht="30" customHeight="1">
      <x:c r="A194" s="15" t="n"/>
      <x:c r="B194" s="16" t="n"/>
      <x:c r="C194" s="16" t="n"/>
      <x:c r="D194" s="16" t="n"/>
    </x:row>
    <x:row r="195" ht="30" customHeight="1">
      <x:c r="A195" s="15" t="n"/>
      <x:c r="B195" s="16" t="n"/>
      <x:c r="C195" s="16" t="n"/>
      <x:c r="D195" s="16" t="n"/>
    </x:row>
    <x:row r="196" ht="30" customHeight="1">
      <x:c r="A196" s="15" t="n"/>
      <x:c r="B196" s="16" t="n"/>
      <x:c r="C196" s="16" t="n"/>
      <x:c r="D196" s="16" t="n"/>
    </x:row>
    <x:row r="197" ht="30" customHeight="1">
      <x:c r="A197" s="15" t="n"/>
      <x:c r="B197" s="16" t="n"/>
      <x:c r="C197" s="16" t="n"/>
      <x:c r="D197" s="16" t="n"/>
    </x:row>
    <x:row r="198" ht="30" customHeight="1">
      <x:c r="A198" s="15" t="n"/>
      <x:c r="B198" s="16" t="n"/>
      <x:c r="C198" s="16" t="n"/>
      <x:c r="D198" s="16" t="n"/>
    </x:row>
    <x:row r="199" ht="30" customHeight="1">
      <x:c r="A199" s="15" t="n"/>
      <x:c r="B199" s="16" t="n"/>
      <x:c r="C199" s="16" t="n"/>
      <x:c r="D199" s="16" t="n"/>
    </x:row>
    <x:row r="200" ht="30" customHeight="1">
      <x:c r="A200" s="15" t="n"/>
      <x:c r="B200" s="16" t="n"/>
      <x:c r="C200" s="16" t="n"/>
      <x:c r="D200" s="16" t="n"/>
    </x:row>
    <x:row r="201" ht="30" customHeight="1">
      <x:c r="A201" s="15" t="n"/>
      <x:c r="B201" s="16" t="n"/>
      <x:c r="C201" s="16" t="n"/>
      <x:c r="D201" s="16" t="n"/>
    </x:row>
    <x:row r="202" ht="30" customHeight="1">
      <x:c r="A202" s="15" t="n"/>
      <x:c r="B202" s="16" t="n"/>
      <x:c r="C202" s="16" t="n"/>
      <x:c r="D202" s="16" t="n"/>
    </x:row>
    <x:row r="203" ht="30" customHeight="1">
      <x:c r="A203" s="15" t="n"/>
      <x:c r="B203" s="16" t="n"/>
      <x:c r="C203" s="16" t="n"/>
      <x:c r="D203" s="16" t="n"/>
    </x:row>
    <x:row r="204" ht="30" customHeight="1">
      <x:c r="A204" s="15" t="n"/>
      <x:c r="B204" s="16" t="n"/>
      <x:c r="C204" s="16" t="n"/>
      <x:c r="D204" s="16" t="n"/>
    </x:row>
    <x:row r="205" ht="30" customHeight="1">
      <x:c r="A205" s="15" t="n"/>
      <x:c r="B205" s="16" t="n"/>
      <x:c r="C205" s="16" t="n"/>
      <x:c r="D205" s="16" t="n"/>
    </x:row>
    <x:row r="206" ht="30" customHeight="1">
      <x:c r="A206" s="15" t="n"/>
      <x:c r="B206" s="16" t="n"/>
      <x:c r="C206" s="16" t="n"/>
      <x:c r="D206" s="16" t="n"/>
    </x:row>
    <x:row r="207" ht="30" customHeight="1">
      <x:c r="A207" s="15" t="n"/>
      <x:c r="B207" s="16" t="n"/>
      <x:c r="C207" s="16" t="n"/>
      <x:c r="D207" s="16" t="n"/>
    </x:row>
    <x:row r="208" ht="30" customHeight="1">
      <x:c r="A208" s="15" t="n"/>
      <x:c r="B208" s="16" t="n"/>
      <x:c r="C208" s="16" t="n"/>
      <x:c r="D208" s="16" t="n"/>
    </x:row>
    <x:row r="209" ht="30" customHeight="1">
      <x:c r="A209" s="15" t="n"/>
      <x:c r="B209" s="16" t="n"/>
      <x:c r="C209" s="16" t="n"/>
      <x:c r="D209" s="16" t="n"/>
    </x:row>
    <x:row r="210" ht="30" customHeight="1">
      <x:c r="A210" s="15" t="n"/>
      <x:c r="B210" s="16" t="n"/>
      <x:c r="C210" s="16" t="n"/>
      <x:c r="D210" s="16" t="n"/>
    </x:row>
    <x:row r="211" ht="30" customHeight="1">
      <x:c r="A211" s="15" t="n"/>
      <x:c r="B211" s="16" t="n"/>
      <x:c r="C211" s="16" t="n"/>
      <x:c r="D211" s="16" t="n"/>
    </x:row>
    <x:row r="212" ht="30" customHeight="1">
      <x:c r="A212" s="15" t="n"/>
      <x:c r="B212" s="16" t="n"/>
      <x:c r="C212" s="16" t="n"/>
      <x:c r="D212" s="16" t="n"/>
    </x:row>
    <x:row r="213" ht="30" customHeight="1">
      <x:c r="A213" s="15" t="n"/>
      <x:c r="B213" s="16" t="n"/>
      <x:c r="C213" s="16" t="n"/>
      <x:c r="D213" s="16" t="n"/>
    </x:row>
    <x:row r="214" ht="30" customHeight="1">
      <x:c r="A214" s="15" t="n"/>
      <x:c r="B214" s="16" t="n"/>
      <x:c r="C214" s="16" t="n"/>
      <x:c r="D214" s="16" t="n"/>
    </x:row>
    <x:row r="215" ht="30" customHeight="1">
      <x:c r="A215" s="15" t="n"/>
      <x:c r="B215" s="16" t="n"/>
      <x:c r="C215" s="16" t="n"/>
      <x:c r="D215" s="16" t="n"/>
    </x:row>
    <x:row r="216" ht="30" customHeight="1">
      <x:c r="A216" s="15" t="n"/>
      <x:c r="B216" s="16" t="n"/>
      <x:c r="C216" s="16" t="n"/>
      <x:c r="D216" s="16" t="n"/>
    </x:row>
    <x:row r="217" ht="30" customHeight="1">
      <x:c r="A217" s="15" t="n"/>
      <x:c r="B217" s="16" t="n"/>
      <x:c r="C217" s="16" t="n"/>
      <x:c r="D217" s="16" t="n"/>
    </x:row>
    <x:row r="218" ht="30" customHeight="1">
      <x:c r="A218" s="15" t="n"/>
      <x:c r="B218" s="16" t="n"/>
      <x:c r="C218" s="16" t="n"/>
      <x:c r="D218" s="16" t="n"/>
    </x:row>
    <x:row r="219" ht="30" customHeight="1">
      <x:c r="A219" s="15" t="n"/>
      <x:c r="B219" s="16" t="n"/>
      <x:c r="C219" s="16" t="n"/>
      <x:c r="D219" s="16" t="n"/>
    </x:row>
    <x:row r="220" ht="30" customHeight="1">
      <x:c r="A220" s="15" t="n"/>
      <x:c r="B220" s="16" t="n"/>
      <x:c r="C220" s="16" t="n"/>
      <x:c r="D220" s="16" t="n"/>
    </x:row>
    <x:row r="221" ht="30" customHeight="1">
      <x:c r="A221" s="15" t="n"/>
      <x:c r="B221" s="16" t="n"/>
      <x:c r="C221" s="16" t="n"/>
      <x:c r="D221" s="16" t="n"/>
    </x:row>
    <x:row r="222" ht="30" customHeight="1">
      <x:c r="A222" s="15" t="n"/>
      <x:c r="B222" s="16" t="n"/>
      <x:c r="C222" s="16" t="n"/>
      <x:c r="D222" s="16" t="n"/>
    </x:row>
    <x:row r="223" ht="30" customHeight="1">
      <x:c r="A223" s="15" t="n"/>
      <x:c r="B223" s="16" t="n"/>
      <x:c r="C223" s="16" t="n"/>
      <x:c r="D223" s="16" t="n"/>
    </x:row>
    <x:row r="224" ht="30" customHeight="1">
      <x:c r="A224" s="15" t="n"/>
      <x:c r="B224" s="16" t="n"/>
      <x:c r="C224" s="16" t="n"/>
      <x:c r="D224" s="16" t="n"/>
    </x:row>
    <x:row r="225" ht="30" customHeight="1">
      <x:c r="A225" s="15" t="n"/>
      <x:c r="B225" s="16" t="n"/>
      <x:c r="C225" s="16" t="n"/>
      <x:c r="D225" s="16" t="n"/>
    </x:row>
    <x:row r="226" ht="30" customHeight="1">
      <x:c r="A226" s="15" t="n"/>
      <x:c r="B226" s="16" t="n"/>
      <x:c r="C226" s="16" t="n"/>
      <x:c r="D226" s="16" t="n"/>
    </x:row>
    <x:row r="227" ht="30" customHeight="1">
      <x:c r="A227" s="15" t="n"/>
      <x:c r="B227" s="16" t="n"/>
      <x:c r="C227" s="16" t="n"/>
      <x:c r="D227" s="16" t="n"/>
    </x:row>
    <x:row r="228" ht="30" customHeight="1">
      <x:c r="A228" s="15" t="n"/>
      <x:c r="B228" s="16" t="n"/>
      <x:c r="C228" s="16" t="n"/>
      <x:c r="D228" s="16" t="n"/>
    </x:row>
    <x:row r="229" ht="30" customHeight="1">
      <x:c r="A229" s="15" t="n"/>
      <x:c r="B229" s="16" t="n"/>
      <x:c r="C229" s="16" t="n"/>
      <x:c r="D229" s="16" t="n"/>
    </x:row>
    <x:row r="230" ht="30" customHeight="1">
      <x:c r="A230" s="15" t="n"/>
      <x:c r="B230" s="16" t="n"/>
      <x:c r="C230" s="16" t="n"/>
      <x:c r="D230" s="16" t="n"/>
    </x:row>
    <x:row r="231" ht="30" customHeight="1">
      <x:c r="A231" s="15" t="n"/>
      <x:c r="B231" s="16" t="n"/>
      <x:c r="C231" s="16" t="n"/>
      <x:c r="D231" s="16" t="n"/>
    </x:row>
    <x:row r="232" ht="30" customHeight="1">
      <x:c r="A232" s="15" t="n"/>
      <x:c r="B232" s="16" t="n"/>
      <x:c r="C232" s="16" t="n"/>
      <x:c r="D232" s="16" t="n"/>
    </x:row>
    <x:row r="233" ht="30" customHeight="1">
      <x:c r="A233" s="15" t="n"/>
      <x:c r="B233" s="16" t="n"/>
      <x:c r="C233" s="16" t="n"/>
      <x:c r="D233" s="16" t="n"/>
    </x:row>
    <x:row r="234" ht="30" customHeight="1">
      <x:c r="A234" s="15" t="n"/>
      <x:c r="B234" s="16" t="n"/>
      <x:c r="C234" s="16" t="n"/>
      <x:c r="D234" s="16" t="n"/>
    </x:row>
    <x:row r="235" ht="30" customHeight="1">
      <x:c r="A235" s="15" t="n"/>
      <x:c r="B235" s="16" t="n"/>
      <x:c r="C235" s="16" t="n"/>
      <x:c r="D235" s="16" t="n"/>
    </x:row>
    <x:row r="236" ht="30" customHeight="1">
      <x:c r="A236" s="15" t="n"/>
      <x:c r="B236" s="16" t="n"/>
      <x:c r="C236" s="16" t="n"/>
      <x:c r="D236" s="16" t="n"/>
    </x:row>
    <x:row r="237" ht="30" customHeight="1">
      <x:c r="A237" s="15" t="n"/>
      <x:c r="B237" s="16" t="n"/>
      <x:c r="C237" s="16" t="n"/>
      <x:c r="D237" s="16" t="n"/>
    </x:row>
    <x:row r="238" ht="30" customHeight="1">
      <x:c r="A238" s="15" t="n"/>
      <x:c r="B238" s="16" t="n"/>
      <x:c r="C238" s="16" t="n"/>
      <x:c r="D238" s="16" t="n"/>
    </x:row>
    <x:row r="239" ht="30" customHeight="1">
      <x:c r="A239" s="15" t="n"/>
      <x:c r="B239" s="16" t="n"/>
      <x:c r="C239" s="16" t="n"/>
      <x:c r="D239" s="16" t="n"/>
    </x:row>
    <x:row r="240" ht="30" customHeight="1">
      <x:c r="A240" s="15" t="n"/>
      <x:c r="B240" s="16" t="n"/>
      <x:c r="C240" s="16" t="n"/>
      <x:c r="D240" s="16" t="n"/>
    </x:row>
    <x:row r="241" ht="30" customHeight="1">
      <x:c r="A241" s="15" t="n"/>
      <x:c r="B241" s="16" t="n"/>
      <x:c r="C241" s="16" t="n"/>
      <x:c r="D241" s="16" t="n"/>
    </x:row>
    <x:row r="242" ht="30" customHeight="1">
      <x:c r="A242" s="15" t="n"/>
      <x:c r="B242" s="16" t="n"/>
      <x:c r="C242" s="16" t="n"/>
      <x:c r="D242" s="16" t="n"/>
    </x:row>
    <x:row r="243" ht="30" customHeight="1">
      <x:c r="A243" s="15" t="n"/>
      <x:c r="B243" s="16" t="n"/>
      <x:c r="C243" s="16" t="n"/>
      <x:c r="D243" s="16" t="n"/>
    </x:row>
    <x:row r="244" ht="30" customHeight="1">
      <x:c r="A244" s="15" t="n"/>
      <x:c r="B244" s="16" t="n"/>
      <x:c r="C244" s="16" t="n"/>
      <x:c r="D244" s="16" t="n"/>
    </x:row>
    <x:row r="245" ht="30" customHeight="1">
      <x:c r="A245" s="15" t="n"/>
      <x:c r="B245" s="16" t="n"/>
      <x:c r="C245" s="16" t="n"/>
      <x:c r="D245" s="16" t="n"/>
    </x:row>
    <x:row r="246" ht="30" customHeight="1">
      <x:c r="A246" s="15" t="n"/>
      <x:c r="B246" s="16" t="n"/>
      <x:c r="C246" s="16" t="n"/>
      <x:c r="D246" s="16" t="n"/>
    </x:row>
    <x:row r="247" ht="30" customHeight="1">
      <x:c r="A247" s="15" t="n"/>
      <x:c r="B247" s="16" t="n"/>
      <x:c r="C247" s="16" t="n"/>
      <x:c r="D247" s="16" t="n"/>
    </x:row>
    <x:row r="248" ht="30" customHeight="1">
      <x:c r="A248" s="15" t="n"/>
      <x:c r="B248" s="16" t="n"/>
      <x:c r="C248" s="16" t="n"/>
      <x:c r="D248" s="16" t="n"/>
    </x:row>
    <x:row r="249" ht="30" customHeight="1">
      <x:c r="A249" s="15" t="n"/>
      <x:c r="B249" s="16" t="n"/>
      <x:c r="C249" s="16" t="n"/>
      <x:c r="D249" s="16" t="n"/>
    </x:row>
    <x:row r="250" ht="30" customHeight="1">
      <x:c r="A250" s="15" t="n"/>
      <x:c r="B250" s="16" t="n"/>
      <x:c r="C250" s="16" t="n"/>
      <x:c r="D250" s="16" t="n"/>
    </x:row>
    <x:row r="251" ht="30" customHeight="1">
      <x:c r="A251" s="15" t="n"/>
      <x:c r="B251" s="16" t="n"/>
      <x:c r="C251" s="16" t="n"/>
      <x:c r="D251" s="16" t="n"/>
    </x:row>
    <x:row r="252" ht="30" customHeight="1">
      <x:c r="A252" s="15" t="n"/>
      <x:c r="B252" s="16" t="n"/>
      <x:c r="C252" s="16" t="n"/>
      <x:c r="D252" s="16" t="n"/>
    </x:row>
    <x:row r="253" ht="30" customHeight="1">
      <x:c r="A253" s="15" t="n"/>
      <x:c r="B253" s="16" t="n"/>
      <x:c r="C253" s="16" t="n"/>
      <x:c r="D253" s="16" t="n"/>
    </x:row>
    <x:row r="254" ht="30" customHeight="1">
      <x:c r="A254" s="15" t="n"/>
      <x:c r="B254" s="16" t="n"/>
      <x:c r="C254" s="16" t="n"/>
      <x:c r="D254" s="16" t="n"/>
    </x:row>
    <x:row r="255" ht="30" customHeight="1">
      <x:c r="A255" s="15" t="n"/>
      <x:c r="B255" s="16" t="n"/>
      <x:c r="C255" s="16" t="n"/>
      <x:c r="D255" s="16" t="n"/>
    </x:row>
    <x:row r="256" ht="30" customHeight="1">
      <x:c r="A256" s="15" t="n"/>
      <x:c r="B256" s="16" t="n"/>
      <x:c r="C256" s="16" t="n"/>
      <x:c r="D256" s="16" t="n"/>
    </x:row>
    <x:row r="257" ht="30" customHeight="1">
      <x:c r="A257" s="15" t="n"/>
      <x:c r="B257" s="16" t="n"/>
      <x:c r="C257" s="16" t="n"/>
      <x:c r="D257" s="16" t="n"/>
    </x:row>
    <x:row r="258" ht="30" customHeight="1">
      <x:c r="A258" s="15" t="n"/>
      <x:c r="B258" s="16" t="n"/>
      <x:c r="C258" s="16" t="n"/>
      <x:c r="D258" s="16" t="n"/>
    </x:row>
    <x:row r="259" ht="30" customHeight="1">
      <x:c r="A259" s="15" t="n"/>
      <x:c r="B259" s="16" t="n"/>
      <x:c r="C259" s="16" t="n"/>
      <x:c r="D259" s="16" t="n"/>
    </x:row>
    <x:row r="260" ht="30" customHeight="1">
      <x:c r="A260" s="15" t="n"/>
      <x:c r="B260" s="16" t="n"/>
      <x:c r="C260" s="16" t="n"/>
      <x:c r="D260" s="16" t="n"/>
    </x:row>
    <x:row r="261" ht="30" customHeight="1">
      <x:c r="A261" s="15" t="n"/>
      <x:c r="B261" s="16" t="n"/>
      <x:c r="C261" s="16" t="n"/>
      <x:c r="D261" s="16" t="n"/>
    </x:row>
    <x:row r="262" ht="30" customHeight="1">
      <x:c r="A262" s="15" t="n"/>
      <x:c r="B262" s="16" t="n"/>
      <x:c r="C262" s="16" t="n"/>
      <x:c r="D262" s="16" t="n"/>
    </x:row>
    <x:row r="263" ht="30" customHeight="1">
      <x:c r="A263" s="15" t="n"/>
      <x:c r="B263" s="16" t="n"/>
      <x:c r="C263" s="16" t="n"/>
      <x:c r="D263" s="16" t="n"/>
    </x:row>
    <x:row r="264" ht="30" customHeight="1">
      <x:c r="A264" s="15" t="n"/>
      <x:c r="B264" s="16" t="n"/>
      <x:c r="C264" s="16" t="n"/>
      <x:c r="D264" s="16" t="n"/>
    </x:row>
    <x:row r="265" ht="30" customHeight="1">
      <x:c r="A265" s="15" t="n"/>
      <x:c r="B265" s="16" t="n"/>
      <x:c r="C265" s="16" t="n"/>
      <x:c r="D265" s="16" t="n"/>
    </x:row>
    <x:row r="266" ht="30" customHeight="1">
      <x:c r="A266" s="15" t="n"/>
      <x:c r="B266" s="16" t="n"/>
      <x:c r="C266" s="16" t="n"/>
      <x:c r="D266" s="16" t="n"/>
    </x:row>
    <x:row r="267" ht="30" customHeight="1">
      <x:c r="A267" s="15" t="n"/>
      <x:c r="B267" s="16" t="n"/>
      <x:c r="C267" s="16" t="n"/>
      <x:c r="D267" s="16" t="n"/>
    </x:row>
    <x:row r="268" ht="30" customHeight="1">
      <x:c r="A268" s="15" t="n"/>
      <x:c r="B268" s="16" t="n"/>
      <x:c r="C268" s="16" t="n"/>
      <x:c r="D268" s="16" t="n"/>
    </x:row>
    <x:row r="269" ht="30" customHeight="1">
      <x:c r="A269" s="15" t="n"/>
      <x:c r="B269" s="16" t="n"/>
      <x:c r="C269" s="16" t="n"/>
      <x:c r="D269" s="16" t="n"/>
    </x:row>
    <x:row r="270" ht="30" customHeight="1">
      <x:c r="A270" s="15" t="n"/>
      <x:c r="B270" s="16" t="n"/>
      <x:c r="C270" s="16" t="n"/>
      <x:c r="D270" s="16" t="n"/>
    </x:row>
    <x:row r="271" ht="30" customHeight="1">
      <x:c r="A271" s="15" t="n"/>
      <x:c r="B271" s="16" t="n"/>
      <x:c r="C271" s="16" t="n"/>
      <x:c r="D271" s="16" t="n"/>
    </x:row>
    <x:row r="272" ht="30" customHeight="1">
      <x:c r="A272" s="15" t="n"/>
      <x:c r="B272" s="16" t="n"/>
      <x:c r="C272" s="16" t="n"/>
      <x:c r="D272" s="16" t="n"/>
    </x:row>
    <x:row r="273" ht="30" customHeight="1">
      <x:c r="A273" s="15" t="n"/>
      <x:c r="B273" s="16" t="n"/>
      <x:c r="C273" s="16" t="n"/>
      <x:c r="D273" s="16" t="n"/>
    </x:row>
    <x:row r="274" ht="30" customHeight="1">
      <x:c r="A274" s="15" t="n"/>
      <x:c r="B274" s="16" t="n"/>
      <x:c r="C274" s="16" t="n"/>
      <x:c r="D274" s="16" t="n"/>
    </x:row>
    <x:row r="275" ht="30" customHeight="1">
      <x:c r="A275" s="15" t="n"/>
      <x:c r="B275" s="16" t="n"/>
      <x:c r="C275" s="16" t="n"/>
      <x:c r="D275" s="16" t="n"/>
    </x:row>
    <x:row r="276" ht="30" customHeight="1">
      <x:c r="A276" s="15" t="n"/>
      <x:c r="B276" s="16" t="n"/>
      <x:c r="C276" s="16" t="n"/>
      <x:c r="D276" s="16" t="n"/>
    </x:row>
    <x:row r="277" ht="30" customHeight="1">
      <x:c r="A277" s="15" t="n"/>
      <x:c r="B277" s="16" t="n"/>
      <x:c r="C277" s="16" t="n"/>
      <x:c r="D277" s="16" t="n"/>
    </x:row>
    <x:row r="278" ht="30" customHeight="1">
      <x:c r="A278" s="15" t="n"/>
      <x:c r="B278" s="16" t="n"/>
      <x:c r="C278" s="16" t="n"/>
      <x:c r="D278" s="16" t="n"/>
    </x:row>
    <x:row r="279" ht="30" customHeight="1">
      <x:c r="A279" s="15" t="n"/>
      <x:c r="B279" s="16" t="n"/>
      <x:c r="C279" s="16" t="n"/>
      <x:c r="D279" s="16" t="n"/>
    </x:row>
    <x:row r="280" ht="30" customHeight="1">
      <x:c r="A280" s="15" t="n"/>
      <x:c r="B280" s="16" t="n"/>
      <x:c r="C280" s="16" t="n"/>
      <x:c r="D280" s="16" t="n"/>
    </x:row>
    <x:row r="281" ht="30" customHeight="1">
      <x:c r="A281" s="15" t="n"/>
      <x:c r="B281" s="16" t="n"/>
      <x:c r="C281" s="16" t="n"/>
      <x:c r="D281" s="16" t="n"/>
    </x:row>
    <x:row r="282" ht="30" customHeight="1">
      <x:c r="A282" s="15" t="n"/>
      <x:c r="B282" s="16" t="n"/>
      <x:c r="C282" s="16" t="n"/>
      <x:c r="D282" s="16" t="n"/>
    </x:row>
    <x:row r="283" ht="30" customHeight="1">
      <x:c r="A283" s="15" t="n"/>
      <x:c r="B283" s="16" t="n"/>
      <x:c r="C283" s="16" t="n"/>
      <x:c r="D283" s="16" t="n"/>
    </x:row>
    <x:row r="284" ht="30" customHeight="1">
      <x:c r="A284" s="15" t="n"/>
      <x:c r="B284" s="16" t="n"/>
      <x:c r="C284" s="16" t="n"/>
      <x:c r="D284" s="16" t="n"/>
    </x:row>
    <x:row r="285" ht="30" customHeight="1">
      <x:c r="A285" s="15" t="n"/>
      <x:c r="B285" s="16" t="n"/>
      <x:c r="C285" s="16" t="n"/>
      <x:c r="D285" s="16" t="n"/>
    </x:row>
    <x:row r="286" ht="30" customHeight="1">
      <x:c r="A286" s="15" t="n"/>
      <x:c r="B286" s="16" t="n"/>
      <x:c r="C286" s="16" t="n"/>
      <x:c r="D286" s="16" t="n"/>
    </x:row>
    <x:row r="287" ht="30" customHeight="1">
      <x:c r="A287" s="15" t="n"/>
      <x:c r="B287" s="16" t="n"/>
      <x:c r="C287" s="16" t="n"/>
      <x:c r="D287" s="16" t="n"/>
    </x:row>
    <x:row r="288" ht="30" customHeight="1">
      <x:c r="A288" s="15" t="n"/>
      <x:c r="B288" s="16" t="n"/>
      <x:c r="C288" s="16" t="n"/>
      <x:c r="D288" s="16" t="n"/>
    </x:row>
    <x:row r="289" ht="30" customHeight="1">
      <x:c r="A289" s="15" t="n"/>
      <x:c r="B289" s="16" t="n"/>
      <x:c r="C289" s="16" t="n"/>
      <x:c r="D289" s="16" t="n"/>
    </x:row>
    <x:row r="290" ht="30" customHeight="1">
      <x:c r="A290" s="15" t="n"/>
      <x:c r="B290" s="16" t="n"/>
      <x:c r="C290" s="16" t="n"/>
      <x:c r="D290" s="16" t="n"/>
    </x:row>
    <x:row r="291" ht="30" customHeight="1">
      <x:c r="A291" s="15" t="n"/>
      <x:c r="B291" s="16" t="n"/>
      <x:c r="C291" s="16" t="n"/>
      <x:c r="D291" s="16" t="n"/>
    </x:row>
    <x:row r="292" ht="30" customHeight="1">
      <x:c r="A292" s="15" t="n"/>
      <x:c r="B292" s="16" t="n"/>
      <x:c r="C292" s="16" t="n"/>
      <x:c r="D292" s="16" t="n"/>
    </x:row>
    <x:row r="293" ht="30" customHeight="1">
      <x:c r="A293" s="15" t="n"/>
      <x:c r="B293" s="16" t="n"/>
      <x:c r="C293" s="16" t="n"/>
      <x:c r="D293" s="16" t="n"/>
    </x:row>
    <x:row r="294" ht="30" customHeight="1">
      <x:c r="A294" s="15" t="n"/>
      <x:c r="B294" s="16" t="n"/>
      <x:c r="C294" s="16" t="n"/>
      <x:c r="D294" s="16" t="n"/>
    </x:row>
    <x:row r="295" ht="30" customHeight="1">
      <x:c r="A295" s="15" t="n"/>
      <x:c r="B295" s="16" t="n"/>
      <x:c r="C295" s="16" t="n"/>
      <x:c r="D295" s="16" t="n"/>
    </x:row>
    <x:row r="296" ht="30" customHeight="1">
      <x:c r="A296" s="15" t="n"/>
      <x:c r="B296" s="16" t="n"/>
      <x:c r="C296" s="16" t="n"/>
      <x:c r="D296" s="16" t="n"/>
    </x:row>
    <x:row r="297" ht="30" customHeight="1">
      <x:c r="A297" s="15" t="n"/>
      <x:c r="B297" s="16" t="n"/>
      <x:c r="C297" s="16" t="n"/>
      <x:c r="D297" s="16" t="n"/>
    </x:row>
    <x:row r="298" ht="30" customHeight="1">
      <x:c r="A298" s="15" t="n"/>
      <x:c r="B298" s="16" t="n"/>
      <x:c r="C298" s="16" t="n"/>
      <x:c r="D298" s="16" t="n"/>
    </x:row>
    <x:row r="299" ht="30" customHeight="1">
      <x:c r="A299" s="15" t="n"/>
      <x:c r="B299" s="16" t="n"/>
      <x:c r="C299" s="16" t="n"/>
      <x:c r="D299" s="16" t="n"/>
    </x:row>
    <x:row r="300" ht="30" customHeight="1">
      <x:c r="A300" s="15" t="n"/>
      <x:c r="B300" s="16" t="n"/>
      <x:c r="C300" s="16" t="n"/>
      <x:c r="D300" s="16" t="n"/>
    </x:row>
    <x:row r="301" ht="30" customHeight="1">
      <x:c r="A301" s="15" t="n"/>
      <x:c r="B301" s="16" t="n"/>
      <x:c r="C301" s="16" t="n"/>
      <x:c r="D301" s="16" t="n"/>
    </x:row>
    <x:row r="302" ht="30" customHeight="1">
      <x:c r="A302" s="15" t="n"/>
      <x:c r="B302" s="16" t="n"/>
      <x:c r="C302" s="16" t="n"/>
      <x:c r="D302" s="16" t="n"/>
    </x:row>
    <x:row r="303" ht="30" customHeight="1">
      <x:c r="A303" s="15" t="n"/>
      <x:c r="B303" s="16" t="n"/>
      <x:c r="C303" s="16" t="n"/>
      <x:c r="D303" s="16" t="n"/>
    </x:row>
    <x:row r="304" ht="30" customHeight="1">
      <x:c r="A304" s="15" t="n"/>
      <x:c r="B304" s="16" t="n"/>
      <x:c r="C304" s="16" t="n"/>
      <x:c r="D304" s="16" t="n"/>
    </x:row>
    <x:row r="305" ht="30" customHeight="1">
      <x:c r="A305" s="15" t="n"/>
      <x:c r="B305" s="16" t="n"/>
      <x:c r="C305" s="16" t="n"/>
      <x:c r="D305" s="16" t="n"/>
    </x:row>
    <x:row r="306" ht="30" customHeight="1">
      <x:c r="A306" s="15" t="n"/>
      <x:c r="B306" s="16" t="n"/>
      <x:c r="C306" s="16" t="n"/>
      <x:c r="D306" s="16" t="n"/>
    </x:row>
    <x:row r="307" ht="30" customHeight="1">
      <x:c r="A307" s="15" t="n"/>
      <x:c r="B307" s="16" t="n"/>
      <x:c r="C307" s="16" t="n"/>
      <x:c r="D307" s="16" t="n"/>
    </x:row>
    <x:row r="308" ht="30" customHeight="1">
      <x:c r="A308" s="15" t="n"/>
      <x:c r="B308" s="16" t="n"/>
      <x:c r="C308" s="16" t="n"/>
      <x:c r="D308" s="16" t="n"/>
    </x:row>
    <x:row r="309" ht="30" customHeight="1">
      <x:c r="A309" s="15" t="n"/>
      <x:c r="B309" s="16" t="n"/>
      <x:c r="C309" s="16" t="n"/>
      <x:c r="D309" s="16" t="n"/>
    </x:row>
    <x:row r="310" ht="30" customHeight="1">
      <x:c r="A310" s="15" t="n"/>
      <x:c r="B310" s="16" t="n"/>
      <x:c r="C310" s="16" t="n"/>
      <x:c r="D310" s="16" t="n"/>
    </x:row>
    <x:row r="311" ht="30" customHeight="1">
      <x:c r="A311" s="15" t="n"/>
      <x:c r="B311" s="16" t="n"/>
      <x:c r="C311" s="16" t="n"/>
      <x:c r="D311" s="16" t="n"/>
    </x:row>
    <x:row r="312" ht="30" customHeight="1">
      <x:c r="A312" s="15" t="n"/>
      <x:c r="B312" s="16" t="n"/>
      <x:c r="C312" s="16" t="n"/>
      <x:c r="D312" s="16" t="n"/>
    </x:row>
    <x:row r="313" ht="30" customHeight="1">
      <x:c r="A313" s="15" t="n"/>
      <x:c r="B313" s="16" t="n"/>
      <x:c r="C313" s="16" t="n"/>
      <x:c r="D313" s="16" t="n"/>
    </x:row>
    <x:row r="314" ht="30" customHeight="1">
      <x:c r="A314" s="15" t="n"/>
      <x:c r="B314" s="16" t="n"/>
      <x:c r="C314" s="16" t="n"/>
      <x:c r="D314" s="16" t="n"/>
    </x:row>
    <x:row r="315" ht="30" customHeight="1">
      <x:c r="A315" s="15" t="n"/>
      <x:c r="B315" s="16" t="n"/>
      <x:c r="C315" s="16" t="n"/>
      <x:c r="D315" s="16" t="n"/>
    </x:row>
    <x:row r="316" ht="30" customHeight="1">
      <x:c r="A316" s="15" t="n"/>
      <x:c r="B316" s="16" t="n"/>
      <x:c r="C316" s="16" t="n"/>
      <x:c r="D316" s="16" t="n"/>
    </x:row>
    <x:row r="317" ht="30" customHeight="1">
      <x:c r="A317" s="15" t="n"/>
      <x:c r="B317" s="16" t="n"/>
      <x:c r="C317" s="16" t="n"/>
      <x:c r="D317" s="16" t="n"/>
    </x:row>
    <x:row r="318" ht="30" customHeight="1">
      <x:c r="A318" s="15" t="n"/>
      <x:c r="B318" s="16" t="n"/>
      <x:c r="C318" s="16" t="n"/>
      <x:c r="D318" s="16" t="n"/>
    </x:row>
    <x:row r="319" ht="30" customHeight="1">
      <x:c r="A319" s="15" t="n"/>
      <x:c r="B319" s="16" t="n"/>
      <x:c r="C319" s="16" t="n"/>
      <x:c r="D319" s="16" t="n"/>
    </x:row>
    <x:row r="320" ht="30" customHeight="1">
      <x:c r="A320" s="15" t="n"/>
      <x:c r="B320" s="16" t="n"/>
      <x:c r="C320" s="16" t="n"/>
      <x:c r="D320" s="16" t="n"/>
    </x:row>
    <x:row r="321" ht="30" customHeight="1">
      <x:c r="A321" s="15" t="n"/>
      <x:c r="B321" s="16" t="n"/>
      <x:c r="C321" s="16" t="n"/>
      <x:c r="D321" s="16" t="n"/>
    </x:row>
    <x:row r="322" ht="30" customHeight="1">
      <x:c r="A322" s="15" t="n"/>
      <x:c r="B322" s="16" t="n"/>
      <x:c r="C322" s="16" t="n"/>
      <x:c r="D322" s="16" t="n"/>
    </x:row>
    <x:row r="323" ht="30" customHeight="1">
      <x:c r="A323" s="15" t="n"/>
      <x:c r="B323" s="16" t="n"/>
      <x:c r="C323" s="16" t="n"/>
      <x:c r="D323" s="16" t="n"/>
    </x:row>
    <x:row r="324" ht="30" customHeight="1">
      <x:c r="A324" s="15" t="n"/>
      <x:c r="B324" s="16" t="n"/>
      <x:c r="C324" s="16" t="n"/>
      <x:c r="D324" s="16" t="n"/>
    </x:row>
    <x:row r="325" ht="30" customHeight="1">
      <x:c r="A325" s="15" t="n"/>
      <x:c r="B325" s="16" t="n"/>
      <x:c r="C325" s="16" t="n"/>
      <x:c r="D325" s="16" t="n"/>
    </x:row>
    <x:row r="326" ht="30" customHeight="1">
      <x:c r="A326" s="15" t="n"/>
      <x:c r="B326" s="16" t="n"/>
      <x:c r="C326" s="16" t="n"/>
      <x:c r="D326" s="16" t="n"/>
    </x:row>
    <x:row r="327" ht="30" customHeight="1">
      <x:c r="A327" s="15" t="n"/>
      <x:c r="B327" s="16" t="n"/>
      <x:c r="C327" s="16" t="n"/>
      <x:c r="D327" s="16" t="n"/>
    </x:row>
    <x:row r="328" ht="30" customHeight="1">
      <x:c r="A328" s="15" t="n"/>
      <x:c r="B328" s="16" t="n"/>
      <x:c r="C328" s="16" t="n"/>
      <x:c r="D328" s="16" t="n"/>
    </x:row>
    <x:row r="329" ht="30" customHeight="1">
      <x:c r="A329" s="15" t="n"/>
      <x:c r="B329" s="16" t="n"/>
      <x:c r="C329" s="16" t="n"/>
      <x:c r="D329" s="16" t="n"/>
    </x:row>
    <x:row r="330" ht="30" customHeight="1">
      <x:c r="A330" s="15" t="n"/>
      <x:c r="B330" s="16" t="n"/>
      <x:c r="C330" s="16" t="n"/>
      <x:c r="D330" s="16" t="n"/>
    </x:row>
    <x:row r="331" ht="30" customHeight="1">
      <x:c r="A331" s="15" t="n"/>
      <x:c r="B331" s="16" t="n"/>
      <x:c r="C331" s="16" t="n"/>
      <x:c r="D331" s="16" t="n"/>
    </x:row>
    <x:row r="332" ht="30" customHeight="1">
      <x:c r="A332" s="15" t="n"/>
      <x:c r="B332" s="16" t="n"/>
      <x:c r="C332" s="16" t="n"/>
      <x:c r="D332" s="16" t="n"/>
    </x:row>
    <x:row r="333" ht="30" customHeight="1">
      <x:c r="A333" s="15" t="n"/>
      <x:c r="B333" s="16" t="n"/>
      <x:c r="C333" s="16" t="n"/>
      <x:c r="D333" s="16" t="n"/>
    </x:row>
    <x:row r="334" ht="30" customHeight="1">
      <x:c r="A334" s="15" t="n"/>
      <x:c r="B334" s="16" t="n"/>
      <x:c r="C334" s="16" t="n"/>
      <x:c r="D334" s="16" t="n"/>
    </x:row>
    <x:row r="335" ht="30" customHeight="1">
      <x:c r="A335" s="15" t="n"/>
      <x:c r="B335" s="16" t="n"/>
      <x:c r="C335" s="16" t="n"/>
      <x:c r="D335" s="16" t="n"/>
    </x:row>
    <x:row r="336" ht="30" customHeight="1">
      <x:c r="A336" s="15" t="n"/>
      <x:c r="B336" s="16" t="n"/>
      <x:c r="C336" s="16" t="n"/>
      <x:c r="D336" s="16" t="n"/>
    </x:row>
    <x:row r="337" ht="30" customHeight="1">
      <x:c r="A337" s="15" t="n"/>
      <x:c r="B337" s="16" t="n"/>
      <x:c r="C337" s="16" t="n"/>
      <x:c r="D337" s="16" t="n"/>
    </x:row>
    <x:row r="338" ht="30" customHeight="1">
      <x:c r="A338" s="15" t="n"/>
      <x:c r="B338" s="16" t="n"/>
      <x:c r="C338" s="16" t="n"/>
      <x:c r="D338" s="16" t="n"/>
    </x:row>
    <x:row r="339" ht="30" customHeight="1">
      <x:c r="A339" s="15" t="n"/>
      <x:c r="B339" s="16" t="n"/>
      <x:c r="C339" s="16" t="n"/>
      <x:c r="D339" s="16" t="n"/>
    </x:row>
    <x:row r="340" ht="30" customHeight="1">
      <x:c r="A340" s="15" t="n"/>
      <x:c r="B340" s="16" t="n"/>
      <x:c r="C340" s="16" t="n"/>
      <x:c r="D340" s="16" t="n"/>
    </x:row>
    <x:row r="341" ht="30" customHeight="1">
      <x:c r="A341" s="15" t="n"/>
      <x:c r="B341" s="16" t="n"/>
      <x:c r="C341" s="16" t="n"/>
      <x:c r="D341" s="16" t="n"/>
    </x:row>
    <x:row r="342" ht="30" customHeight="1">
      <x:c r="A342" s="15" t="n"/>
      <x:c r="B342" s="16" t="n"/>
      <x:c r="C342" s="16" t="n"/>
      <x:c r="D342" s="16" t="n"/>
    </x:row>
    <x:row r="343" ht="30" customHeight="1">
      <x:c r="A343" s="15" t="n"/>
      <x:c r="B343" s="16" t="n"/>
      <x:c r="C343" s="16" t="n"/>
      <x:c r="D343" s="16" t="n"/>
    </x:row>
    <x:row r="344" ht="30" customHeight="1">
      <x:c r="A344" s="15" t="n"/>
      <x:c r="B344" s="16" t="n"/>
      <x:c r="C344" s="16" t="n"/>
      <x:c r="D344" s="16" t="n"/>
    </x:row>
    <x:row r="345" ht="30" customHeight="1">
      <x:c r="A345" s="15" t="n"/>
      <x:c r="B345" s="16" t="n"/>
      <x:c r="C345" s="16" t="n"/>
      <x:c r="D345" s="16" t="n"/>
    </x:row>
    <x:row r="346" ht="30" customHeight="1">
      <x:c r="A346" s="15" t="n"/>
      <x:c r="B346" s="16" t="n"/>
      <x:c r="C346" s="16" t="n"/>
      <x:c r="D346" s="16" t="n"/>
    </x:row>
    <x:row r="347" ht="30" customHeight="1">
      <x:c r="A347" s="15" t="n"/>
      <x:c r="B347" s="16" t="n"/>
      <x:c r="C347" s="16" t="n"/>
      <x:c r="D347" s="16" t="n"/>
    </x:row>
    <x:row r="348" ht="30" customHeight="1">
      <x:c r="A348" s="15" t="n"/>
      <x:c r="B348" s="16" t="n"/>
      <x:c r="C348" s="16" t="n"/>
      <x:c r="D348" s="16" t="n"/>
    </x:row>
    <x:row r="349" ht="30" customHeight="1">
      <x:c r="A349" s="15" t="n"/>
      <x:c r="B349" s="16" t="n"/>
      <x:c r="C349" s="16" t="n"/>
      <x:c r="D349" s="16" t="n"/>
    </x:row>
    <x:row r="350" ht="30" customHeight="1">
      <x:c r="A350" s="15" t="n"/>
      <x:c r="B350" s="16" t="n"/>
      <x:c r="C350" s="16" t="n"/>
      <x:c r="D350" s="16" t="n"/>
    </x:row>
    <x:row r="351" ht="30" customHeight="1">
      <x:c r="A351" s="15" t="n"/>
      <x:c r="B351" s="16" t="n"/>
      <x:c r="C351" s="16" t="n"/>
      <x:c r="D351" s="16" t="n"/>
    </x:row>
    <x:row r="352" ht="30" customHeight="1">
      <x:c r="A352" s="15" t="n"/>
      <x:c r="B352" s="16" t="n"/>
      <x:c r="C352" s="16" t="n"/>
      <x:c r="D352" s="16" t="n"/>
    </x:row>
    <x:row r="353" ht="30" customHeight="1">
      <x:c r="A353" s="15" t="n"/>
      <x:c r="B353" s="16" t="n"/>
      <x:c r="C353" s="16" t="n"/>
      <x:c r="D353" s="16" t="n"/>
    </x:row>
    <x:row r="354" ht="30" customHeight="1">
      <x:c r="A354" s="15" t="n"/>
      <x:c r="B354" s="16" t="n"/>
      <x:c r="C354" s="16" t="n"/>
      <x:c r="D354" s="16" t="n"/>
    </x:row>
    <x:row r="355" ht="30" customHeight="1">
      <x:c r="A355" s="15" t="n"/>
      <x:c r="B355" s="16" t="n"/>
      <x:c r="C355" s="16" t="n"/>
      <x:c r="D355" s="16" t="n"/>
    </x:row>
    <x:row r="356" ht="30" customHeight="1">
      <x:c r="A356" s="15" t="n"/>
      <x:c r="B356" s="16" t="n"/>
      <x:c r="C356" s="16" t="n"/>
      <x:c r="D356" s="16" t="n"/>
    </x:row>
    <x:row r="357" ht="30" customHeight="1">
      <x:c r="A357" s="15" t="n"/>
      <x:c r="B357" s="16" t="n"/>
      <x:c r="C357" s="16" t="n"/>
      <x:c r="D357" s="16" t="n"/>
    </x:row>
    <x:row r="358" ht="30" customHeight="1">
      <x:c r="A358" s="15" t="n"/>
      <x:c r="B358" s="16" t="n"/>
      <x:c r="C358" s="16" t="n"/>
      <x:c r="D358" s="16" t="n"/>
    </x:row>
    <x:row r="359" ht="30" customHeight="1">
      <x:c r="A359" s="15" t="n"/>
      <x:c r="B359" s="16" t="n"/>
      <x:c r="C359" s="16" t="n"/>
      <x:c r="D359" s="16" t="n"/>
    </x:row>
    <x:row r="360" ht="30" customHeight="1">
      <x:c r="A360" s="15" t="n"/>
      <x:c r="B360" s="16" t="n"/>
      <x:c r="C360" s="16" t="n"/>
      <x:c r="D360" s="16" t="n"/>
    </x:row>
    <x:row r="361" ht="30" customHeight="1">
      <x:c r="A361" s="15" t="n"/>
      <x:c r="B361" s="16" t="n"/>
      <x:c r="C361" s="16" t="n"/>
      <x:c r="D361" s="16" t="n"/>
    </x:row>
    <x:row r="362" ht="30" customHeight="1">
      <x:c r="A362" s="15" t="n"/>
      <x:c r="B362" s="16" t="n"/>
      <x:c r="C362" s="16" t="n"/>
      <x:c r="D362" s="16" t="n"/>
    </x:row>
    <x:row r="363" ht="30" customHeight="1">
      <x:c r="A363" s="15" t="n"/>
      <x:c r="B363" s="16" t="n"/>
      <x:c r="C363" s="16" t="n"/>
      <x:c r="D363" s="16" t="n"/>
    </x:row>
    <x:row r="364" ht="30" customHeight="1">
      <x:c r="A364" s="15" t="n"/>
      <x:c r="B364" s="16" t="n"/>
      <x:c r="C364" s="16" t="n"/>
      <x:c r="D364" s="16" t="n"/>
    </x:row>
    <x:row r="365" ht="30" customHeight="1">
      <x:c r="A365" s="15" t="n"/>
      <x:c r="B365" s="16" t="n"/>
      <x:c r="C365" s="16" t="n"/>
      <x:c r="D365" s="16" t="n"/>
    </x:row>
    <x:row r="366" ht="30" customHeight="1">
      <x:c r="A366" s="15" t="n"/>
      <x:c r="B366" s="16" t="n"/>
      <x:c r="C366" s="16" t="n"/>
      <x:c r="D366" s="16" t="n"/>
    </x:row>
    <x:row r="367" ht="30" customHeight="1">
      <x:c r="A367" s="15" t="n"/>
      <x:c r="B367" s="16" t="n"/>
      <x:c r="C367" s="16" t="n"/>
      <x:c r="D367" s="16" t="n"/>
    </x:row>
    <x:row r="368" ht="30" customHeight="1">
      <x:c r="A368" s="15" t="n"/>
      <x:c r="B368" s="16" t="n"/>
      <x:c r="C368" s="16" t="n"/>
      <x:c r="D368" s="16" t="n"/>
    </x:row>
    <x:row r="369" ht="30" customHeight="1">
      <x:c r="A369" s="15" t="n"/>
      <x:c r="B369" s="16" t="n"/>
      <x:c r="C369" s="16" t="n"/>
      <x:c r="D369" s="16" t="n"/>
    </x:row>
    <x:row r="370" ht="30" customHeight="1">
      <x:c r="A370" s="15" t="n"/>
      <x:c r="B370" s="16" t="n"/>
      <x:c r="C370" s="16" t="n"/>
      <x:c r="D370" s="16" t="n"/>
    </x:row>
    <x:row r="371" ht="30" customHeight="1">
      <x:c r="A371" s="15" t="n"/>
      <x:c r="B371" s="16" t="n"/>
      <x:c r="C371" s="16" t="n"/>
      <x:c r="D371" s="16" t="n"/>
    </x:row>
    <x:row r="372" ht="30" customHeight="1">
      <x:c r="A372" s="15" t="n"/>
      <x:c r="B372" s="16" t="n"/>
      <x:c r="C372" s="16" t="n"/>
      <x:c r="D372" s="16" t="n"/>
    </x:row>
    <x:row r="373" ht="30" customHeight="1">
      <x:c r="A373" s="15" t="n"/>
      <x:c r="B373" s="16" t="n"/>
      <x:c r="C373" s="16" t="n"/>
      <x:c r="D373" s="16" t="n"/>
    </x:row>
    <x:row r="374" ht="30" customHeight="1">
      <x:c r="A374" s="15" t="n"/>
      <x:c r="B374" s="16" t="n"/>
      <x:c r="C374" s="16" t="n"/>
      <x:c r="D374" s="16" t="n"/>
    </x:row>
    <x:row r="375" ht="30" customHeight="1">
      <x:c r="A375" s="15" t="n"/>
      <x:c r="B375" s="16" t="n"/>
      <x:c r="C375" s="16" t="n"/>
      <x:c r="D375" s="16" t="n"/>
    </x:row>
    <x:row r="376" ht="30" customHeight="1">
      <x:c r="A376" s="15" t="n"/>
      <x:c r="B376" s="16" t="n"/>
      <x:c r="C376" s="16" t="n"/>
      <x:c r="D376" s="16" t="n"/>
    </x:row>
    <x:row r="377" ht="30" customHeight="1">
      <x:c r="A377" s="15" t="n"/>
      <x:c r="B377" s="16" t="n"/>
      <x:c r="C377" s="16" t="n"/>
      <x:c r="D377" s="16" t="n"/>
    </x:row>
    <x:row r="378" ht="30" customHeight="1">
      <x:c r="A378" s="15" t="n"/>
      <x:c r="B378" s="16" t="n"/>
      <x:c r="C378" s="16" t="n"/>
      <x:c r="D378" s="16" t="n"/>
    </x:row>
    <x:row r="379" ht="30" customHeight="1">
      <x:c r="A379" s="15" t="n"/>
      <x:c r="B379" s="16" t="n"/>
      <x:c r="C379" s="16" t="n"/>
      <x:c r="D379" s="16" t="n"/>
    </x:row>
    <x:row r="380" ht="30" customHeight="1">
      <x:c r="A380" s="15" t="n"/>
      <x:c r="B380" s="16" t="n"/>
      <x:c r="C380" s="16" t="n"/>
      <x:c r="D380" s="16" t="n"/>
    </x:row>
    <x:row r="381" ht="30" customHeight="1">
      <x:c r="A381" s="15" t="n"/>
      <x:c r="B381" s="16" t="n"/>
      <x:c r="C381" s="16" t="n"/>
      <x:c r="D381" s="16" t="n"/>
    </x:row>
    <x:row r="382" ht="30" customHeight="1">
      <x:c r="A382" s="15" t="n"/>
      <x:c r="B382" s="16" t="n"/>
      <x:c r="C382" s="16" t="n"/>
      <x:c r="D382" s="16" t="n"/>
    </x:row>
    <x:row r="383" ht="30" customHeight="1">
      <x:c r="A383" s="15" t="n"/>
      <x:c r="B383" s="16" t="n"/>
      <x:c r="C383" s="16" t="n"/>
      <x:c r="D383" s="16" t="n"/>
    </x:row>
    <x:row r="384" ht="30" customHeight="1">
      <x:c r="A384" s="15" t="n"/>
      <x:c r="B384" s="16" t="n"/>
      <x:c r="C384" s="16" t="n"/>
      <x:c r="D384" s="16" t="n"/>
    </x:row>
    <x:row r="385" ht="30" customHeight="1">
      <x:c r="A385" s="15" t="n"/>
      <x:c r="B385" s="16" t="n"/>
      <x:c r="C385" s="16" t="n"/>
      <x:c r="D385" s="16" t="n"/>
    </x:row>
    <x:row r="386" ht="30" customHeight="1">
      <x:c r="A386" s="15" t="n"/>
      <x:c r="B386" s="16" t="n"/>
      <x:c r="C386" s="16" t="n"/>
      <x:c r="D386" s="16" t="n"/>
    </x:row>
    <x:row r="387" ht="30" customHeight="1">
      <x:c r="A387" s="15" t="n"/>
      <x:c r="B387" s="16" t="n"/>
      <x:c r="C387" s="16" t="n"/>
      <x:c r="D387" s="16" t="n"/>
    </x:row>
    <x:row r="388" ht="30" customHeight="1">
      <x:c r="A388" s="15" t="n"/>
      <x:c r="B388" s="16" t="n"/>
      <x:c r="C388" s="16" t="n"/>
      <x:c r="D388" s="16" t="n"/>
    </x:row>
    <x:row r="389" ht="30" customHeight="1">
      <x:c r="A389" s="15" t="n"/>
      <x:c r="B389" s="16" t="n"/>
      <x:c r="C389" s="16" t="n"/>
      <x:c r="D389" s="16" t="n"/>
    </x:row>
    <x:row r="390" ht="30" customHeight="1">
      <x:c r="A390" s="15" t="n"/>
      <x:c r="B390" s="16" t="n"/>
      <x:c r="C390" s="16" t="n"/>
      <x:c r="D390" s="16" t="n"/>
    </x:row>
    <x:row r="391" ht="30" customHeight="1">
      <x:c r="A391" s="15" t="n"/>
      <x:c r="B391" s="16" t="n"/>
      <x:c r="C391" s="16" t="n"/>
      <x:c r="D391" s="16" t="n"/>
    </x:row>
    <x:row r="392" ht="30" customHeight="1">
      <x:c r="A392" s="15" t="n"/>
      <x:c r="B392" s="16" t="n"/>
      <x:c r="C392" s="16" t="n"/>
      <x:c r="D392" s="16" t="n"/>
    </x:row>
    <x:row r="393" ht="30" customHeight="1">
      <x:c r="A393" s="15" t="n"/>
      <x:c r="B393" s="16" t="n"/>
      <x:c r="C393" s="16" t="n"/>
      <x:c r="D393" s="16" t="n"/>
    </x:row>
    <x:row r="394" ht="30" customHeight="1">
      <x:c r="A394" s="15" t="n"/>
      <x:c r="B394" s="16" t="n"/>
      <x:c r="C394" s="16" t="n"/>
      <x:c r="D394" s="16" t="n"/>
    </x:row>
    <x:row r="395" ht="30" customHeight="1">
      <x:c r="A395" s="15" t="n"/>
      <x:c r="B395" s="16" t="n"/>
      <x:c r="C395" s="16" t="n"/>
      <x:c r="D395" s="16" t="n"/>
    </x:row>
    <x:row r="396" ht="30" customHeight="1">
      <x:c r="A396" s="15" t="n"/>
      <x:c r="B396" s="16" t="n"/>
      <x:c r="C396" s="16" t="n"/>
      <x:c r="D396" s="16" t="n"/>
    </x:row>
    <x:row r="397" ht="30" customHeight="1">
      <x:c r="A397" s="15" t="n"/>
      <x:c r="B397" s="16" t="n"/>
      <x:c r="C397" s="16" t="n"/>
      <x:c r="D397" s="16" t="n"/>
    </x:row>
    <x:row r="398" ht="30" customHeight="1">
      <x:c r="A398" s="15" t="n"/>
      <x:c r="B398" s="16" t="n"/>
      <x:c r="C398" s="16" t="n"/>
      <x:c r="D398" s="16" t="n"/>
    </x:row>
    <x:row r="399" ht="30" customHeight="1">
      <x:c r="A399" s="15" t="n"/>
      <x:c r="B399" s="16" t="n"/>
      <x:c r="C399" s="16" t="n"/>
      <x:c r="D399" s="16" t="n"/>
    </x:row>
    <x:row r="400" ht="30" customHeight="1">
      <x:c r="A400" s="15" t="n"/>
      <x:c r="B400" s="16" t="n"/>
      <x:c r="C400" s="16" t="n"/>
      <x:c r="D400" s="16" t="n"/>
    </x:row>
    <x:row r="401" ht="30" customHeight="1">
      <x:c r="A401" s="15" t="n"/>
      <x:c r="B401" s="16" t="n"/>
      <x:c r="C401" s="16" t="n"/>
      <x:c r="D401" s="16" t="n"/>
    </x:row>
    <x:row r="402" ht="30" customHeight="1">
      <x:c r="A402" s="15" t="n"/>
      <x:c r="B402" s="16" t="n"/>
      <x:c r="C402" s="16" t="n"/>
      <x:c r="D402" s="16" t="n"/>
    </x:row>
    <x:row r="403" ht="30" customHeight="1">
      <x:c r="A403" s="15" t="n"/>
      <x:c r="B403" s="16" t="n"/>
      <x:c r="C403" s="16" t="n"/>
      <x:c r="D403" s="16" t="n"/>
    </x:row>
    <x:row r="404" ht="30" customHeight="1">
      <x:c r="A404" s="15" t="n"/>
      <x:c r="B404" s="16" t="n"/>
      <x:c r="C404" s="16" t="n"/>
      <x:c r="D404" s="16" t="n"/>
    </x:row>
    <x:row r="405" ht="30" customHeight="1">
      <x:c r="A405" s="15" t="n"/>
      <x:c r="B405" s="16" t="n"/>
      <x:c r="C405" s="16" t="n"/>
      <x:c r="D405" s="16" t="n"/>
    </x:row>
    <x:row r="406" ht="30" customHeight="1">
      <x:c r="A406" s="15" t="n"/>
      <x:c r="B406" s="16" t="n"/>
      <x:c r="C406" s="16" t="n"/>
      <x:c r="D406" s="16" t="n"/>
    </x:row>
    <x:row r="407" ht="30" customHeight="1">
      <x:c r="A407" s="15" t="n"/>
      <x:c r="B407" s="16" t="n"/>
      <x:c r="C407" s="16" t="n"/>
      <x:c r="D407" s="16" t="n"/>
    </x:row>
    <x:row r="408" ht="30" customHeight="1">
      <x:c r="A408" s="15" t="n"/>
      <x:c r="B408" s="16" t="n"/>
      <x:c r="C408" s="16" t="n"/>
      <x:c r="D408" s="16" t="n"/>
    </x:row>
    <x:row r="409" ht="30" customHeight="1">
      <x:c r="A409" s="15" t="n"/>
      <x:c r="B409" s="16" t="n"/>
      <x:c r="C409" s="16" t="n"/>
      <x:c r="D409" s="16" t="n"/>
    </x:row>
    <x:row r="410" ht="30" customHeight="1">
      <x:c r="A410" s="15" t="n"/>
      <x:c r="B410" s="16" t="n"/>
      <x:c r="C410" s="16" t="n"/>
      <x:c r="D410" s="16" t="n"/>
    </x:row>
    <x:row r="411" ht="30" customHeight="1">
      <x:c r="A411" s="15" t="n"/>
      <x:c r="B411" s="16" t="n"/>
      <x:c r="C411" s="16" t="n"/>
      <x:c r="D411" s="16" t="n"/>
    </x:row>
    <x:row r="412" ht="30" customHeight="1">
      <x:c r="A412" s="15" t="n"/>
      <x:c r="B412" s="16" t="n"/>
      <x:c r="C412" s="16" t="n"/>
      <x:c r="D412" s="16" t="n"/>
    </x:row>
    <x:row r="413" ht="30" customHeight="1">
      <x:c r="A413" s="15" t="n"/>
      <x:c r="B413" s="16" t="n"/>
      <x:c r="C413" s="16" t="n"/>
      <x:c r="D413" s="16" t="n"/>
    </x:row>
    <x:row r="414" ht="30" customHeight="1">
      <x:c r="A414" s="15" t="n"/>
      <x:c r="B414" s="16" t="n"/>
      <x:c r="C414" s="16" t="n"/>
      <x:c r="D414" s="16" t="n"/>
    </x:row>
    <x:row r="415" ht="30" customHeight="1">
      <x:c r="A415" s="15" t="n"/>
      <x:c r="B415" s="16" t="n"/>
      <x:c r="C415" s="16" t="n"/>
      <x:c r="D415" s="16" t="n"/>
    </x:row>
    <x:row r="416" ht="30" customHeight="1">
      <x:c r="A416" s="15" t="n"/>
      <x:c r="B416" s="16" t="n"/>
      <x:c r="C416" s="16" t="n"/>
      <x:c r="D416" s="16" t="n"/>
    </x:row>
    <x:row r="417" ht="30" customHeight="1">
      <x:c r="A417" s="15" t="n"/>
      <x:c r="B417" s="16" t="n"/>
      <x:c r="C417" s="16" t="n"/>
      <x:c r="D417" s="16" t="n"/>
    </x:row>
    <x:row r="418" ht="30" customHeight="1">
      <x:c r="A418" s="15" t="n"/>
      <x:c r="B418" s="16" t="n"/>
      <x:c r="C418" s="16" t="n"/>
      <x:c r="D418" s="16" t="n"/>
    </x:row>
    <x:row r="419" ht="30" customHeight="1">
      <x:c r="A419" s="15" t="n"/>
      <x:c r="B419" s="16" t="n"/>
      <x:c r="C419" s="16" t="n"/>
      <x:c r="D419" s="16" t="n"/>
    </x:row>
    <x:row r="420" ht="30" customHeight="1">
      <x:c r="A420" s="15" t="n"/>
      <x:c r="B420" s="16" t="n"/>
      <x:c r="C420" s="16" t="n"/>
      <x:c r="D420" s="16" t="n"/>
    </x:row>
    <x:row r="421" ht="30" customHeight="1">
      <x:c r="A421" s="15" t="n"/>
      <x:c r="B421" s="16" t="n"/>
      <x:c r="C421" s="16" t="n"/>
      <x:c r="D421" s="16" t="n"/>
    </x:row>
    <x:row r="422" ht="30" customHeight="1">
      <x:c r="A422" s="15" t="n"/>
      <x:c r="B422" s="16" t="n"/>
      <x:c r="C422" s="16" t="n"/>
      <x:c r="D422" s="16" t="n"/>
    </x:row>
    <x:row r="423" ht="30" customHeight="1">
      <x:c r="A423" s="15" t="n"/>
      <x:c r="B423" s="16" t="n"/>
      <x:c r="C423" s="16" t="n"/>
      <x:c r="D423" s="16" t="n"/>
    </x:row>
    <x:row r="424" ht="30" customHeight="1">
      <x:c r="A424" s="15" t="n"/>
      <x:c r="B424" s="16" t="n"/>
      <x:c r="C424" s="16" t="n"/>
      <x:c r="D424" s="16" t="n"/>
    </x:row>
    <x:row r="425" ht="30" customHeight="1">
      <x:c r="A425" s="15" t="n"/>
      <x:c r="B425" s="16" t="n"/>
      <x:c r="C425" s="16" t="n"/>
      <x:c r="D425" s="16" t="n"/>
    </x:row>
    <x:row r="426" ht="30" customHeight="1">
      <x:c r="A426" s="15" t="n"/>
      <x:c r="B426" s="16" t="n"/>
      <x:c r="C426" s="16" t="n"/>
      <x:c r="D426" s="16" t="n"/>
    </x:row>
    <x:row r="427" ht="30" customHeight="1">
      <x:c r="A427" s="15" t="n"/>
      <x:c r="B427" s="16" t="n"/>
      <x:c r="C427" s="16" t="n"/>
      <x:c r="D427" s="16" t="n"/>
    </x:row>
    <x:row r="428" ht="30" customHeight="1">
      <x:c r="A428" s="15" t="n"/>
      <x:c r="B428" s="16" t="n"/>
      <x:c r="C428" s="16" t="n"/>
      <x:c r="D428" s="16" t="n"/>
    </x:row>
    <x:row r="429" ht="30" customHeight="1">
      <x:c r="A429" s="15" t="n"/>
      <x:c r="B429" s="16" t="n"/>
      <x:c r="C429" s="16" t="n"/>
      <x:c r="D429" s="16" t="n"/>
    </x:row>
    <x:row r="430" ht="30" customHeight="1">
      <x:c r="A430" s="15" t="n"/>
      <x:c r="B430" s="16" t="n"/>
      <x:c r="C430" s="16" t="n"/>
      <x:c r="D430" s="16" t="n"/>
    </x:row>
    <x:row r="431" ht="30" customHeight="1">
      <x:c r="A431" s="15" t="n"/>
      <x:c r="B431" s="16" t="n"/>
      <x:c r="C431" s="16" t="n"/>
      <x:c r="D431" s="16" t="n"/>
    </x:row>
    <x:row r="432" ht="30" customHeight="1">
      <x:c r="A432" s="15" t="n"/>
      <x:c r="B432" s="16" t="n"/>
      <x:c r="C432" s="16" t="n"/>
      <x:c r="D432" s="16" t="n"/>
    </x:row>
    <x:row r="433" ht="30" customHeight="1">
      <x:c r="A433" s="15" t="n"/>
      <x:c r="B433" s="16" t="n"/>
      <x:c r="C433" s="16" t="n"/>
      <x:c r="D433" s="16" t="n"/>
    </x:row>
    <x:row r="434" ht="30" customHeight="1">
      <x:c r="A434" s="15" t="n"/>
      <x:c r="B434" s="16" t="n"/>
      <x:c r="C434" s="16" t="n"/>
      <x:c r="D434" s="16" t="n"/>
    </x:row>
    <x:row r="435" ht="30" customHeight="1">
      <x:c r="A435" s="15" t="n"/>
      <x:c r="B435" s="16" t="n"/>
      <x:c r="C435" s="16" t="n"/>
      <x:c r="D435" s="16" t="n"/>
    </x:row>
    <x:row r="436" ht="30" customHeight="1">
      <x:c r="A436" s="15" t="n"/>
      <x:c r="B436" s="16" t="n"/>
      <x:c r="C436" s="16" t="n"/>
      <x:c r="D436" s="16" t="n"/>
    </x:row>
    <x:row r="437" ht="30" customHeight="1">
      <x:c r="A437" s="15" t="n"/>
      <x:c r="B437" s="16" t="n"/>
      <x:c r="C437" s="16" t="n"/>
      <x:c r="D437" s="16" t="n"/>
    </x:row>
    <x:row r="438" ht="30" customHeight="1">
      <x:c r="A438" s="15" t="n"/>
      <x:c r="B438" s="16" t="n"/>
      <x:c r="C438" s="16" t="n"/>
      <x:c r="D438" s="16" t="n"/>
    </x:row>
    <x:row r="439" ht="30" customHeight="1">
      <x:c r="A439" s="15" t="n"/>
      <x:c r="B439" s="16" t="n"/>
      <x:c r="C439" s="16" t="n"/>
      <x:c r="D439" s="16" t="n"/>
    </x:row>
    <x:row r="440" ht="30" customHeight="1">
      <x:c r="A440" s="15" t="n"/>
      <x:c r="B440" s="16" t="n"/>
      <x:c r="C440" s="16" t="n"/>
      <x:c r="D440" s="16" t="n"/>
    </x:row>
    <x:row r="441" ht="30" customHeight="1">
      <x:c r="A441" s="15" t="n"/>
      <x:c r="B441" s="16" t="n"/>
      <x:c r="C441" s="16" t="n"/>
      <x:c r="D441" s="16" t="n"/>
    </x:row>
    <x:row r="442" ht="30" customHeight="1">
      <x:c r="A442" s="15" t="n"/>
      <x:c r="B442" s="16" t="n"/>
      <x:c r="C442" s="16" t="n"/>
      <x:c r="D442" s="16" t="n"/>
    </x:row>
    <x:row r="443" ht="30" customHeight="1">
      <x:c r="A443" s="15" t="n"/>
      <x:c r="B443" s="16" t="n"/>
      <x:c r="C443" s="16" t="n"/>
      <x:c r="D443" s="16" t="n"/>
    </x:row>
    <x:row r="444" ht="30" customHeight="1">
      <x:c r="A444" s="15" t="n"/>
      <x:c r="B444" s="16" t="n"/>
      <x:c r="C444" s="16" t="n"/>
      <x:c r="D444" s="16" t="n"/>
    </x:row>
    <x:row r="445" ht="30" customHeight="1">
      <x:c r="A445" s="15" t="n"/>
      <x:c r="B445" s="16" t="n"/>
      <x:c r="C445" s="16" t="n"/>
      <x:c r="D445" s="16" t="n"/>
    </x:row>
    <x:row r="446" ht="30" customHeight="1">
      <x:c r="A446" s="15" t="n"/>
      <x:c r="B446" s="16" t="n"/>
      <x:c r="C446" s="16" t="n"/>
      <x:c r="D446" s="16" t="n"/>
    </x:row>
    <x:row r="447" ht="30" customHeight="1">
      <x:c r="A447" s="15" t="n"/>
      <x:c r="B447" s="16" t="n"/>
      <x:c r="C447" s="16" t="n"/>
      <x:c r="D447" s="16" t="n"/>
    </x:row>
    <x:row r="448" ht="30" customHeight="1">
      <x:c r="A448" s="15" t="n"/>
      <x:c r="B448" s="16" t="n"/>
      <x:c r="C448" s="16" t="n"/>
      <x:c r="D448" s="16" t="n"/>
    </x:row>
    <x:row r="449" ht="30" customHeight="1">
      <x:c r="A449" s="15" t="n"/>
      <x:c r="B449" s="16" t="n"/>
      <x:c r="C449" s="16" t="n"/>
      <x:c r="D449" s="16" t="n"/>
    </x:row>
    <x:row r="450" ht="30" customHeight="1">
      <x:c r="A450" s="15" t="n"/>
      <x:c r="B450" s="16" t="n"/>
      <x:c r="C450" s="16" t="n"/>
      <x:c r="D450" s="16" t="n"/>
    </x:row>
    <x:row r="451" ht="30" customHeight="1">
      <x:c r="A451" s="15" t="n"/>
      <x:c r="B451" s="16" t="n"/>
      <x:c r="C451" s="16" t="n"/>
      <x:c r="D451" s="16" t="n"/>
    </x:row>
    <x:row r="452" ht="30" customHeight="1">
      <x:c r="A452" s="15" t="n"/>
      <x:c r="B452" s="16" t="n"/>
      <x:c r="C452" s="16" t="n"/>
      <x:c r="D452" s="16" t="n"/>
    </x:row>
    <x:row r="453" ht="30" customHeight="1">
      <x:c r="A453" s="15" t="n"/>
      <x:c r="B453" s="16" t="n"/>
      <x:c r="C453" s="16" t="n"/>
      <x:c r="D453" s="16" t="n"/>
    </x:row>
    <x:row r="454" ht="30" customHeight="1">
      <x:c r="A454" s="15" t="n"/>
      <x:c r="B454" s="16" t="n"/>
      <x:c r="C454" s="16" t="n"/>
      <x:c r="D454" s="16" t="n"/>
    </x:row>
    <x:row r="455" ht="30" customHeight="1">
      <x:c r="A455" s="15" t="n"/>
      <x:c r="B455" s="16" t="n"/>
      <x:c r="C455" s="16" t="n"/>
      <x:c r="D455" s="16" t="n"/>
    </x:row>
    <x:row r="456" ht="30" customHeight="1">
      <x:c r="A456" s="15" t="n"/>
      <x:c r="B456" s="16" t="n"/>
      <x:c r="C456" s="16" t="n"/>
      <x:c r="D456" s="16" t="n"/>
    </x:row>
    <x:row r="457" ht="30" customHeight="1">
      <x:c r="A457" s="15" t="n"/>
      <x:c r="B457" s="16" t="n"/>
      <x:c r="C457" s="16" t="n"/>
      <x:c r="D457" s="16" t="n"/>
    </x:row>
    <x:row r="458" ht="30" customHeight="1">
      <x:c r="A458" s="15" t="n"/>
      <x:c r="B458" s="16" t="n"/>
      <x:c r="C458" s="16" t="n"/>
      <x:c r="D458" s="16" t="n"/>
    </x:row>
    <x:row r="459" ht="30" customHeight="1">
      <x:c r="A459" s="15" t="n"/>
      <x:c r="B459" s="16" t="n"/>
      <x:c r="C459" s="16" t="n"/>
      <x:c r="D459" s="16" t="n"/>
    </x:row>
    <x:row r="460" ht="30" customHeight="1">
      <x:c r="A460" s="15" t="n"/>
      <x:c r="B460" s="16" t="n"/>
      <x:c r="C460" s="16" t="n"/>
      <x:c r="D460" s="16" t="n"/>
    </x:row>
    <x:row r="461" ht="30" customHeight="1">
      <x:c r="A461" s="15" t="n"/>
      <x:c r="B461" s="16" t="n"/>
      <x:c r="C461" s="16" t="n"/>
      <x:c r="D461" s="16" t="n"/>
    </x:row>
    <x:row r="462" ht="30" customHeight="1">
      <x:c r="A462" s="15" t="n"/>
      <x:c r="B462" s="16" t="n"/>
      <x:c r="C462" s="16" t="n"/>
      <x:c r="D462" s="16" t="n"/>
    </x:row>
    <x:row r="463" ht="30" customHeight="1">
      <x:c r="A463" s="15" t="n"/>
      <x:c r="B463" s="16" t="n"/>
      <x:c r="C463" s="16" t="n"/>
      <x:c r="D463" s="16" t="n"/>
    </x:row>
    <x:row r="464" ht="30" customHeight="1">
      <x:c r="A464" s="15" t="n"/>
      <x:c r="B464" s="16" t="n"/>
      <x:c r="C464" s="16" t="n"/>
      <x:c r="D464" s="16" t="n"/>
    </x:row>
    <x:row r="465" ht="30" customHeight="1">
      <x:c r="A465" s="15" t="n"/>
      <x:c r="B465" s="16" t="n"/>
      <x:c r="C465" s="16" t="n"/>
      <x:c r="D465" s="16" t="n"/>
    </x:row>
    <x:row r="466" ht="30" customHeight="1">
      <x:c r="A466" s="15" t="n"/>
      <x:c r="B466" s="16" t="n"/>
      <x:c r="C466" s="16" t="n"/>
      <x:c r="D466" s="16" t="n"/>
    </x:row>
    <x:row r="467" ht="30" customHeight="1">
      <x:c r="A467" s="15" t="n"/>
      <x:c r="B467" s="16" t="n"/>
      <x:c r="C467" s="16" t="n"/>
      <x:c r="D467" s="16" t="n"/>
    </x:row>
    <x:row r="468" ht="30" customHeight="1">
      <x:c r="A468" s="15" t="n"/>
      <x:c r="B468" s="16" t="n"/>
      <x:c r="C468" s="16" t="n"/>
      <x:c r="D468" s="16" t="n"/>
    </x:row>
    <x:row r="469" ht="30" customHeight="1">
      <x:c r="A469" s="15" t="n"/>
      <x:c r="B469" s="16" t="n"/>
      <x:c r="C469" s="16" t="n"/>
      <x:c r="D469" s="16" t="n"/>
    </x:row>
    <x:row r="470" ht="30" customHeight="1">
      <x:c r="A470" s="15" t="n"/>
      <x:c r="B470" s="16" t="n"/>
      <x:c r="C470" s="16" t="n"/>
      <x:c r="D470" s="16" t="n"/>
    </x:row>
    <x:row r="471" ht="30" customHeight="1">
      <x:c r="A471" s="15" t="n"/>
      <x:c r="B471" s="16" t="n"/>
      <x:c r="C471" s="16" t="n"/>
      <x:c r="D471" s="16" t="n"/>
    </x:row>
    <x:row r="472" ht="30" customHeight="1">
      <x:c r="A472" s="15" t="n"/>
      <x:c r="B472" s="16" t="n"/>
      <x:c r="C472" s="16" t="n"/>
      <x:c r="D472" s="16" t="n"/>
    </x:row>
    <x:row r="473" ht="30" customHeight="1">
      <x:c r="A473" s="15" t="n"/>
      <x:c r="B473" s="16" t="n"/>
      <x:c r="C473" s="16" t="n"/>
      <x:c r="D473" s="16" t="n"/>
    </x:row>
    <x:row r="474" ht="30" customHeight="1">
      <x:c r="A474" s="15" t="n"/>
      <x:c r="B474" s="16" t="n"/>
      <x:c r="C474" s="16" t="n"/>
      <x:c r="D474" s="16" t="n"/>
    </x:row>
    <x:row r="475" ht="30" customHeight="1">
      <x:c r="A475" s="15" t="n"/>
      <x:c r="B475" s="16" t="n"/>
      <x:c r="C475" s="16" t="n"/>
      <x:c r="D475" s="16" t="n"/>
    </x:row>
    <x:row r="476" ht="30" customHeight="1">
      <x:c r="A476" s="15" t="n"/>
      <x:c r="B476" s="16" t="n"/>
      <x:c r="C476" s="16" t="n"/>
      <x:c r="D476" s="16" t="n"/>
    </x:row>
    <x:row r="477" ht="30" customHeight="1">
      <x:c r="A477" s="15" t="n"/>
      <x:c r="B477" s="16" t="n"/>
      <x:c r="C477" s="16" t="n"/>
      <x:c r="D477" s="16" t="n"/>
    </x:row>
    <x:row r="478" ht="30" customHeight="1">
      <x:c r="A478" s="15" t="n"/>
      <x:c r="B478" s="16" t="n"/>
      <x:c r="C478" s="16" t="n"/>
      <x:c r="D478" s="16" t="n"/>
    </x:row>
    <x:row r="479" ht="30" customHeight="1">
      <x:c r="A479" s="15" t="n"/>
      <x:c r="B479" s="16" t="n"/>
      <x:c r="C479" s="16" t="n"/>
      <x:c r="D479" s="16" t="n"/>
    </x:row>
    <x:row r="480" ht="30" customHeight="1">
      <x:c r="A480" s="15" t="n"/>
      <x:c r="B480" s="16" t="n"/>
      <x:c r="C480" s="16" t="n"/>
      <x:c r="D480" s="16" t="n"/>
    </x:row>
    <x:row r="481" ht="30" customHeight="1">
      <x:c r="A481" s="15" t="n"/>
      <x:c r="B481" s="16" t="n"/>
      <x:c r="C481" s="16" t="n"/>
      <x:c r="D481" s="16" t="n"/>
    </x:row>
    <x:row r="482" ht="30" customHeight="1">
      <x:c r="A482" s="15" t="n"/>
      <x:c r="B482" s="16" t="n"/>
      <x:c r="C482" s="16" t="n"/>
      <x:c r="D482" s="16" t="n"/>
    </x:row>
    <x:row r="483" ht="30" customHeight="1">
      <x:c r="A483" s="15" t="n"/>
      <x:c r="B483" s="16" t="n"/>
      <x:c r="C483" s="16" t="n"/>
      <x:c r="D483" s="16" t="n"/>
    </x:row>
    <x:row r="484" ht="30" customHeight="1">
      <x:c r="A484" s="15" t="n"/>
      <x:c r="B484" s="16" t="n"/>
      <x:c r="C484" s="16" t="n"/>
      <x:c r="D484" s="16" t="n"/>
    </x:row>
    <x:row r="485" ht="30" customHeight="1">
      <x:c r="A485" s="15" t="n"/>
      <x:c r="B485" s="16" t="n"/>
      <x:c r="C485" s="16" t="n"/>
      <x:c r="D485" s="16" t="n"/>
    </x:row>
    <x:row r="486" ht="30" customHeight="1">
      <x:c r="A486" s="15" t="n"/>
      <x:c r="B486" s="16" t="n"/>
      <x:c r="C486" s="16" t="n"/>
      <x:c r="D486" s="16" t="n"/>
    </x:row>
    <x:row r="487" ht="30" customHeight="1">
      <x:c r="A487" s="15" t="n"/>
      <x:c r="B487" s="16" t="n"/>
      <x:c r="C487" s="16" t="n"/>
      <x:c r="D487" s="16" t="n"/>
    </x:row>
    <x:row r="488" ht="30" customHeight="1">
      <x:c r="A488" s="15" t="n"/>
      <x:c r="B488" s="16" t="n"/>
      <x:c r="C488" s="16" t="n"/>
      <x:c r="D488" s="16" t="n"/>
    </x:row>
    <x:row r="489" ht="30" customHeight="1">
      <x:c r="A489" s="15" t="n"/>
      <x:c r="B489" s="16" t="n"/>
      <x:c r="C489" s="16" t="n"/>
      <x:c r="D489" s="16" t="n"/>
    </x:row>
    <x:row r="490" ht="30" customHeight="1">
      <x:c r="A490" s="15" t="n"/>
      <x:c r="B490" s="16" t="n"/>
      <x:c r="C490" s="16" t="n"/>
      <x:c r="D490" s="16" t="n"/>
    </x:row>
    <x:row r="491" ht="30" customHeight="1">
      <x:c r="A491" s="15" t="n"/>
      <x:c r="B491" s="16" t="n"/>
      <x:c r="C491" s="16" t="n"/>
      <x:c r="D491" s="16" t="n"/>
    </x:row>
    <x:row r="492" ht="30" customHeight="1">
      <x:c r="A492" s="15" t="n"/>
      <x:c r="B492" s="16" t="n"/>
      <x:c r="C492" s="16" t="n"/>
      <x:c r="D492" s="16" t="n"/>
    </x:row>
    <x:row r="493" ht="30" customHeight="1">
      <x:c r="A493" s="15" t="n"/>
      <x:c r="B493" s="16" t="n"/>
      <x:c r="C493" s="16" t="n"/>
      <x:c r="D493" s="16" t="n"/>
    </x:row>
    <x:row r="494" ht="30" customHeight="1">
      <x:c r="A494" s="15" t="n"/>
      <x:c r="B494" s="16" t="n"/>
      <x:c r="C494" s="16" t="n"/>
      <x:c r="D494" s="16" t="n"/>
    </x:row>
    <x:row r="495" ht="30" customHeight="1">
      <x:c r="A495" s="15" t="n"/>
      <x:c r="B495" s="16" t="n"/>
      <x:c r="C495" s="16" t="n"/>
      <x:c r="D495" s="16" t="n"/>
    </x:row>
    <x:row r="496" ht="30" customHeight="1">
      <x:c r="A496" s="15" t="n"/>
      <x:c r="B496" s="16" t="n"/>
      <x:c r="C496" s="16" t="n"/>
      <x:c r="D496" s="16" t="n"/>
    </x:row>
    <x:row r="497" ht="30" customHeight="1">
      <x:c r="A497" s="15" t="n"/>
      <x:c r="B497" s="16" t="n"/>
      <x:c r="C497" s="16" t="n"/>
      <x:c r="D497" s="16" t="n"/>
    </x:row>
    <x:row r="498" ht="30" customHeight="1">
      <x:c r="A498" s="15" t="n"/>
      <x:c r="B498" s="16" t="n"/>
      <x:c r="C498" s="16" t="n"/>
      <x:c r="D498" s="16" t="n"/>
    </x:row>
    <x:row r="499" ht="30" customHeight="1">
      <x:c r="A499" s="15" t="n"/>
      <x:c r="B499" s="16" t="n"/>
      <x:c r="C499" s="16" t="n"/>
      <x:c r="D499" s="16" t="n"/>
    </x:row>
    <x:row r="500" ht="30" customHeight="1">
      <x:c r="A500" s="15" t="n"/>
      <x:c r="B500" s="16" t="n"/>
      <x:c r="C500" s="16" t="n"/>
      <x:c r="D500" s="16" t="n"/>
    </x:row>
    <x:row r="501" ht="30" customHeight="1">
      <x:c r="A501" s="15" t="n"/>
      <x:c r="B501" s="16" t="n"/>
      <x:c r="C501" s="16" t="n"/>
      <x:c r="D501" s="16" t="n"/>
    </x:row>
    <x:row r="502" ht="30" customHeight="1">
      <x:c r="A502" s="15" t="n"/>
      <x:c r="B502" s="16" t="n"/>
      <x:c r="C502" s="16" t="n"/>
      <x:c r="D502" s="16" t="n"/>
    </x:row>
  </x:sheetData>
  <x:dataValidations count="1">
    <x:dataValidation type="list" allowBlank="1" showDropDown="0" showInputMessage="0" showErrorMessage="0" errorTitle="Choose a value" error="Please pick from the list." sqref="B3:B502">
      <x:formula1>"Trade,Weekly,Note"</x:formula1>
    </x:dataValidation>
  </x:dataValidations>
  <x:hyperlinks>
    <x:hyperlink xmlns:r="http://schemas.openxmlformats.org/officeDocument/2006/relationships" ref="A1" r:id="Rcf979e6a18494e52"/>
  </x:hyperlinks>
  <x:pageMargins left="0.7" right="0.7" top="0.75" bottom="0.75" header="0.3" footer="0.3"/>
  <x:legacyDrawing xmlns:r="http://schemas.openxmlformats.org/officeDocument/2006/relationships" r:id="Rae0d6befd2ff4261"/>
</x:worksheet>
</file>

<file path=xl/worksheets/sheet6.xml><?xml version="1.0" encoding="utf-8"?>
<x:worksheet xmlns:x="http://schemas.openxmlformats.org/spreadsheetml/2006/main">
  <x:sheetPr>
    <x:tabColor rgb="FF0C5B3E"/>
  </x:sheetPr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36" customWidth="1"/>
    <x:col min="2" max="2" width="20" customWidth="1"/>
    <x:col min="3" max="3" width="62" customWidth="1"/>
  </x:cols>
  <x:sheetData>
    <x:row r="1" ht="20" customHeight="1">
      <x:c r="A1" s="9" t="inlineStr">
        <x:is>
          <x:t xml:space="preserve">← Start Here</x:t>
        </x:is>
      </x:c>
      <x:c r="B1" s="1" t="n"/>
      <x:c r="C1" s="1" t="n"/>
    </x:row>
    <x:row r="2" ht="28" customHeight="1">
      <x:c r="A2" s="17" t="inlineStr">
        <x:is>
          <x:t xml:space="preserve">Dashboard</x:t>
        </x:is>
      </x:c>
    </x:row>
    <x:row r="3" ht="26" customHeight="1">
      <x:c r="A3" s="18" t="inlineStr">
        <x:is>
          <x:t xml:space="preserve">Realized option P&amp;L</x:t>
        </x:is>
      </x:c>
      <x:c r="B3" s="12" t="n">
        <x:f>SUMIFS(Trades!$AB$3:$AB$502,Trades!$Q$3:$Q$502,"&gt;="&amp;DATE(YEAR(TODAY()),MONTH(TODAY()),1),Trades!$Q$3:$Q$502,"&lt;="&amp;TODAY())</x:f>
        <x:v>0</x:v>
      </x:c>
      <x:c r="C3" s="19" t="inlineStr">
        <x:is>
          <x:t xml:space="preserve">Closed option results this month</x:t>
        </x:is>
      </x:c>
    </x:row>
    <x:row r="4" ht="26" customHeight="1">
      <x:c r="A4" s="18" t="inlineStr">
        <x:is>
          <x:t xml:space="preserve">Net option P&amp;L</x:t>
        </x:is>
      </x:c>
      <x:c r="B4" s="12" t="n">
        <x:f>B3+B6</x:f>
        <x:v>0</x:v>
      </x:c>
      <x:c r="C4" s="19" t="inlineStr">
        <x:is>
          <x:t xml:space="preserve">Realized closes plus estimated open credits, after recorded fees</x:t>
        </x:is>
      </x:c>
    </x:row>
    <x:row r="5" ht="26" customHeight="1">
      <x:c r="A5" s="18" t="inlineStr">
        <x:is>
          <x:t xml:space="preserve">Unrealized share P&amp;L</x:t>
        </x:is>
      </x:c>
      <x:c r="B5" s="12" t="n">
        <x:f>SUM(Trades!$AC$3:$AC$502)</x:f>
        <x:v>0</x:v>
      </x:c>
      <x:c r="C5" s="19" t="inlineStr">
        <x:is>
          <x:t xml:space="preserve">P&amp;L on shares you still hold</x:t>
        </x:is>
      </x:c>
    </x:row>
    <x:row r="6" ht="26" customHeight="1">
      <x:c r="A6" s="18" t="inlineStr">
        <x:is>
          <x:t xml:space="preserve">Estimated option payoff at expiry</x:t>
        </x:is>
      </x:c>
      <x:c r="B6" s="12" t="n">
        <x:f>SUMPRODUCT(((Trades!$P$3:$P$502="Open")*((Trades!$B$3:$B$502="Sell Cash-Secured Put")+(Trades!$B$3:$B$502="Sell Covered Call")))*IF(ISNUMBER(Trades!$AA$3:$AA$502),Trades!$AA$3:$AA$502,0))</x:f>
        <x:v>0</x:v>
      </x:c>
      <x:c r="C6" s="19" t="inlineStr">
        <x:is>
          <x:t xml:space="preserve">What open options are worth if held to expiry</x:t>
        </x:is>
      </x:c>
    </x:row>
    <x:row r="7" ht="26" customHeight="1">
      <x:c r="A7" s="18" t="inlineStr">
        <x:is>
          <x:t xml:space="preserve">Gross option premium</x:t>
        </x:is>
      </x:c>
      <x:c r="B7" s="12" t="n">
        <x:f>SUMIFS(Trades!$V$3:$V$502,Trades!$B$3:$B$502,"Sell Cash-Secured Put",Trades!$H$3:$H$502,"&gt;="&amp;DATE(YEAR(TODAY()),MONTH(TODAY()),1),Trades!$H$3:$H$502,"&lt;="&amp;TODAY())+SUMIFS(Trades!$V$3:$V$502,Trades!$B$3:$B$502,"Sell Covered Call",Trades!$H$3:$H$502,"&gt;="&amp;DATE(YEAR(TODAY()),MONTH(TODAY()),1),Trades!$H$3:$H$502,"&lt;="&amp;TODAY())</x:f>
        <x:v>0</x:v>
      </x:c>
      <x:c r="C7" s="19" t="inlineStr">
        <x:is>
          <x:t xml:space="preserve">All premium collected this month</x:t>
        </x:is>
      </x:c>
    </x:row>
    <x:row r="8" ht="26" customHeight="1">
      <x:c r="A8" s="18" t="inlineStr">
        <x:is>
          <x:t xml:space="preserve">Capital Deployed</x:t>
        </x:is>
      </x:c>
      <x:c r="B8" s="12" t="n">
        <x:f>SUM(Trades!$W$3:$W$502)+SUMPRODUCT(IF(ISNUMBER(Trades!$AE$3:$AE$502),Trades!$AE$3:$AE$502,0)*IF(ISNUMBER(Trades!$AF$3:$AF$502),Trades!$AF$3:$AF$502,0))</x:f>
        <x:v>0</x:v>
      </x:c>
      <x:c r="C8" s="19" t="inlineStr">
        <x:is>
          <x:t xml:space="preserve">Cash working, including reserved for CSP assignment</x:t>
        </x:is>
      </x:c>
    </x:row>
    <x:row r="9" ht="26" customHeight="1">
      <x:c r="A9" s="18" t="inlineStr">
        <x:is>
          <x:t xml:space="preserve">Shares Market Value</x:t>
        </x:is>
      </x:c>
      <x:c r="B9" s="12" t="n">
        <x:f>SUMPRODUCT(IF(ISNUMBER(Trades!$AE$3:$AE$502),Trades!$AE$3:$AE$502,0)*Trades!$O$3:$O$502)</x:f>
        <x:v>0</x:v>
      </x:c>
      <x:c r="C9" s="19" t="inlineStr">
        <x:is>
          <x:t xml:space="preserve">Current value of shares held</x:t>
        </x:is>
      </x:c>
    </x:row>
    <x:row r="10" ht="26" customHeight="1">
      <x:c r="A10" s="18" t="inlineStr">
        <x:is>
          <x:t xml:space="preserve">Win Rate</x:t>
        </x:is>
      </x:c>
      <x:c r="B10" s="14" t="n">
        <x:f>IF(SUMPRODUCT(((Trades!$P$3:$P$502="Buy to Close")+(Trades!$P$3:$P$502="Assigned")+(Trades!$P$3:$P$502="Expired Worthless")+(Trades!$P$3:$P$502="Called Away")))=0,0,SUMPRODUCT(((Trades!$P$3:$P$502="Buy to Close")+(Trades!$P$3:$P$502="Assigned")+(Trades!$P$3:$P$502="Expired Worthless")+(Trades!$P$3:$P$502="Called Away"))*(Trades!$AB$3:$AB$502&gt;0))/SUMPRODUCT(((Trades!$P$3:$P$502="Buy to Close")+(Trades!$P$3:$P$502="Assigned")+(Trades!$P$3:$P$502="Expired Worthless")+(Trades!$P$3:$P$502="Called Away"))))</x:f>
        <x:v>0</x:v>
      </x:c>
      <x:c r="C10" s="19" t="str">
        <x:f>SUMPRODUCT(((Trades!$P$3:$P$502="Buy to Close")+(Trades!$P$3:$P$502="Assigned")+(Trades!$P$3:$P$502="Expired Worthless")+(Trades!$P$3:$P$502="Called Away"))*(Trades!$AB$3:$AB$502&gt;0))&amp;"W / "&amp;SUMPRODUCT(((Trades!$P$3:$P$502="Buy to Close")+(Trades!$P$3:$P$502="Assigned")+(Trades!$P$3:$P$502="Expired Worthless")+(Trades!$P$3:$P$502="Called Away")))-SUMPRODUCT(((Trades!$P$3:$P$502="Buy to Close")+(Trades!$P$3:$P$502="Assigned")+(Trades!$P$3:$P$502="Expired Worthless")+(Trades!$P$3:$P$502="Called Away"))*(Trades!$AB$3:$AB$502&gt;0))&amp;"L · $0 is not a win"</x:f>
        <x:v>0W / 0L · $0 is not a win</x:v>
      </x:c>
    </x:row>
    <x:row r="11" ht="26" customHeight="1">
      <x:c r="A11" s="18" t="inlineStr">
        <x:is>
          <x:t xml:space="preserve">Monthly Goal</x:t>
        </x:is>
      </x:c>
      <x:c r="B11" s="14" t="n">
        <x:f>IF(B12=0,0,B3/B12)</x:f>
        <x:v>0</x:v>
      </x:c>
      <x:c r="C11" s="19" t="inlineStr">
        <x:is>
          <x:t xml:space="preserve">Your income target</x:t>
        </x:is>
      </x:c>
    </x:row>
    <x:row r="12">
      <x:c r="A12" s="18" t="inlineStr">
        <x:is>
          <x:t xml:space="preserve">Goal ($/mo)</x:t>
        </x:is>
      </x:c>
      <x:c r="B12" s="12" t="n">
        <x:v>500</x:v>
      </x:c>
      <x:c r="C12" s="20" t="inlineStr">
        <x:is>
          <x:t xml:space="preserve">Editable — matches the app's 'Edit monthly goal'.</x:t>
        </x:is>
      </x:c>
    </x:row>
    <x:row r="13">
      <x:c r="A13" s="18" t="inlineStr">
        <x:is>
          <x:t xml:space="preserve">Trades recorded (auto)</x:t>
        </x:is>
      </x:c>
      <x:c r="B13" s="11" t="n">
        <x:f>COUNTA(Trades!$A$3:$A$502)</x:f>
        <x:v>0</x:v>
      </x:c>
    </x:row>
  </x:sheetData>
  <x:mergeCells>
    <x:mergeCell ref="A2:C2"/>
  </x:mergeCells>
  <x:hyperlinks>
    <x:hyperlink xmlns:r="http://schemas.openxmlformats.org/officeDocument/2006/relationships" ref="A1" r:id="R54aba8f590dd46f4"/>
  </x:hyperlinks>
  <x:pageMargins left="0.7" right="0.7" top="0.75" bottom="0.75" header="0.3" footer="0.3"/>
</x:worksheet>
</file>